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0385" windowHeight="12525" tabRatio="786" activeTab="3"/>
  </bookViews>
  <sheets>
    <sheet name="июль" sheetId="1" r:id="rId1"/>
    <sheet name="август" sheetId="2" r:id="rId2"/>
    <sheet name="сентябрь" sheetId="3" r:id="rId3"/>
    <sheet name=" 3 КВ 2017" sheetId="4" r:id="rId4"/>
  </sheets>
  <externalReferences>
    <externalReference r:id="rId7"/>
    <externalReference r:id="rId8"/>
  </externalReferences>
  <definedNames>
    <definedName name="_xlnm.Print_Area" localSheetId="3">' 3 КВ 2017'!$A$1:$J$103</definedName>
    <definedName name="_xlnm.Print_Area" localSheetId="1">'август'!$A$1:$J$106</definedName>
    <definedName name="_xlnm.Print_Area" localSheetId="0">'июль'!$A$1:$J$93</definedName>
    <definedName name="_xlnm.Print_Area" localSheetId="2">'сентябрь'!$A$1:$J$98</definedName>
  </definedNames>
  <calcPr fullCalcOnLoad="1"/>
</workbook>
</file>

<file path=xl/sharedStrings.xml><?xml version="1.0" encoding="utf-8"?>
<sst xmlns="http://schemas.openxmlformats.org/spreadsheetml/2006/main" count="1609" uniqueCount="189">
  <si>
    <t>№ п/п</t>
  </si>
  <si>
    <t>Наименование магистрального газопровода</t>
  </si>
  <si>
    <t>Свободная мощность магистрального газопровода,
млн. куб. м</t>
  </si>
  <si>
    <t>к приказу ФАС России</t>
  </si>
  <si>
    <t>Зона выхода из магистрального газопровода</t>
  </si>
  <si>
    <t>Зона входа в магистральный газопровод</t>
  </si>
  <si>
    <t>Приложение № 1</t>
  </si>
  <si>
    <t>от 07.04.2014 № 231/14</t>
  </si>
  <si>
    <t>Форма</t>
  </si>
  <si>
    <t>Наименование потребителя</t>
  </si>
  <si>
    <t>Тариф на услуги по транспортировке газа по трубопроводам с детализацией по зоне входа в магистральный газопровод, руб. за 1000 куб. м</t>
  </si>
  <si>
    <t>Тариф на услуги по транспортировке газа по трубопроводам с детализацией по зоне выхода из магистрального газопровода, руб. за 1000 куб. м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</si>
  <si>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</si>
  <si>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</si>
  <si>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>Газопровод-отвод к АГРС с.Люксюгун</t>
  </si>
  <si>
    <t>Газопровод-отвод к АГР С с. Тыайа</t>
  </si>
  <si>
    <t>Газопровод-отвод к АГРС с. Чагда</t>
  </si>
  <si>
    <t>Газопровод-отвод к АГРС с. Арыктах</t>
  </si>
  <si>
    <t>Газопровод-отвод к АГРС с. Кобяй</t>
  </si>
  <si>
    <t>Газопровод-отвод к АГРС с.Ситте</t>
  </si>
  <si>
    <t>Газопровод-отвод к АГРС  с. Салбанцы</t>
  </si>
  <si>
    <t>Газопровод-отвод к АГРС  с. Намцы</t>
  </si>
  <si>
    <t>Газопровод-отвод к АГРС с. Искра</t>
  </si>
  <si>
    <t>МГ Намцы-Хатырык</t>
  </si>
  <si>
    <t>Газопровод-отвод к АГРС: с. Бетюнь</t>
  </si>
  <si>
    <t>Газопровод-отвод к АГРС: с. Хатырык</t>
  </si>
  <si>
    <t>Газопровод-отвод к АГРС с.Таастах</t>
  </si>
  <si>
    <t>Газопровод-отвод к АГРС п. Маган</t>
  </si>
  <si>
    <t xml:space="preserve">Газопровод-отвод к ГРС г. Покровск </t>
  </si>
  <si>
    <t>Газопровод-отвод к АГРС с. Октемцы</t>
  </si>
  <si>
    <t>ГО Покровск-Булгунняхтах</t>
  </si>
  <si>
    <t>Газопровод-отвод к АГРС с Булгунняхтах</t>
  </si>
  <si>
    <t>МГ Булгунняхтах-Улахан-Ан</t>
  </si>
  <si>
    <t>Газопровод-отвод к АГРС с. Улахан-Ан</t>
  </si>
  <si>
    <t>МГ к с. Бердигестях</t>
  </si>
  <si>
    <t>Газопровод-отвод к АГРС с. Бясь-Кюель</t>
  </si>
  <si>
    <t>Газопровод-отвод к АГРС с. Кюерелях</t>
  </si>
  <si>
    <t>Газопровод-отвод к  ГРС-2</t>
  </si>
  <si>
    <t>МГ «0» км –ГРС-2 – Хатассы</t>
  </si>
  <si>
    <t>Газопровод-отвод к АГРС с.Хатассы</t>
  </si>
  <si>
    <t xml:space="preserve">Подводный переход МГ через р. Лена </t>
  </si>
  <si>
    <t>МГ Павловск-Майя</t>
  </si>
  <si>
    <t>Газопровод-отвод к АГРС с. Павловск</t>
  </si>
  <si>
    <t>Газопровод-отвод к АГРС с.Хаптагай</t>
  </si>
  <si>
    <t>Газопровод-отвод к АГРС п. Нижний Бестях</t>
  </si>
  <si>
    <t>Газопровод-отвод к АГРС с. Майа</t>
  </si>
  <si>
    <t>Газопровод-отвод к АГРС с. Табага</t>
  </si>
  <si>
    <t>Газопровод-отвод к АГРС с. Тюнгюлю</t>
  </si>
  <si>
    <t>МГ "УКПГ Отраднинское ГКМ - АГРС г.Ленск"</t>
  </si>
  <si>
    <t>МГ Мастах-Берге 47 км</t>
  </si>
  <si>
    <t>АГРС с. Люксюгун</t>
  </si>
  <si>
    <t>МГ Мастах-Берге 86 км</t>
  </si>
  <si>
    <t>АГРС с. Тыайа</t>
  </si>
  <si>
    <t>АГРС с. Чагда</t>
  </si>
  <si>
    <t>АГРС с.Арыктах</t>
  </si>
  <si>
    <t>МГ Мастах-Берге 132 км</t>
  </si>
  <si>
    <t>АГРС с.Кобяй</t>
  </si>
  <si>
    <t>МГ Мастах-Берге</t>
  </si>
  <si>
    <t>МГ Берге-Якутск  108 км</t>
  </si>
  <si>
    <t>АГРС с.Ситте</t>
  </si>
  <si>
    <t>МГ Берге-Якутск  181 км</t>
  </si>
  <si>
    <t>АГРС с.Салбанцы</t>
  </si>
  <si>
    <t>МГ Берге-Якутск  198 км</t>
  </si>
  <si>
    <t>АГРС с.Намцы</t>
  </si>
  <si>
    <t>ГО с. Намцы</t>
  </si>
  <si>
    <t>АГРС с.Искра</t>
  </si>
  <si>
    <t>ГО с Намцы</t>
  </si>
  <si>
    <t>ГО с.Хатырык
ГО с.Бетюнцы</t>
  </si>
  <si>
    <t>ГО Намцы-Хатырык</t>
  </si>
  <si>
    <t>АГРС с. Бетюнцы</t>
  </si>
  <si>
    <t>АГРС с. Хатырык</t>
  </si>
  <si>
    <t>МГ Берге-Якутск  216 км</t>
  </si>
  <si>
    <t>АГРС с. Таастах</t>
  </si>
  <si>
    <t>МГ Берге-Якутск  283 км</t>
  </si>
  <si>
    <t>АГРС п. Маган</t>
  </si>
  <si>
    <t>МГ Берге-Якутск  272  км</t>
  </si>
  <si>
    <t>ГРС г. Покровск</t>
  </si>
  <si>
    <t>ГО г. Покровск</t>
  </si>
  <si>
    <t>АГРС с. Октемцы</t>
  </si>
  <si>
    <t>ГО  с. Булгунняхтах</t>
  </si>
  <si>
    <t>АГРС с. Булгунняхтах</t>
  </si>
  <si>
    <t>ГО с. Улахан-Ан</t>
  </si>
  <si>
    <t>АГРС с. Улахан-Ан</t>
  </si>
  <si>
    <t>МГ Берге-Якутск 133 км</t>
  </si>
  <si>
    <t>МГ с. Бердигестях</t>
  </si>
  <si>
    <t>АГРС с. Бясь-Кюель</t>
  </si>
  <si>
    <t>АГРС с. Кюерелях</t>
  </si>
  <si>
    <t>МГ 0км-ГРС-2-Хатассы</t>
  </si>
  <si>
    <t>ГРС-2 г.Якутск</t>
  </si>
  <si>
    <t>ГО с.Хатассы</t>
  </si>
  <si>
    <t>МГ ГРС-2-Хатассы</t>
  </si>
  <si>
    <t>АГРС с. Хатассы</t>
  </si>
  <si>
    <t>Подводный переход через р.Лена</t>
  </si>
  <si>
    <t>ГО с. Майя</t>
  </si>
  <si>
    <t>АГРС с.Павловск</t>
  </si>
  <si>
    <t>АГРС с. Хаптагай</t>
  </si>
  <si>
    <t>АГРС п.Н. Бестях</t>
  </si>
  <si>
    <t>АГРС с. Майя</t>
  </si>
  <si>
    <t>АГРС с.Табага</t>
  </si>
  <si>
    <t>АГРС с.Тюнгюлю</t>
  </si>
  <si>
    <t>УКПГ Отраднинское ГКМ</t>
  </si>
  <si>
    <t>АГРС г.Ленск</t>
  </si>
  <si>
    <t>-</t>
  </si>
  <si>
    <t>Информация о наличии (отсутствии) технической возможности доступа</t>
  </si>
  <si>
    <t>к регулируемым услугам по транспортировке газа по магистральным газопроводам АО "Сахатранснефтегаз"</t>
  </si>
  <si>
    <t>Газопровод-отвод к АГРС с. Чурапча</t>
  </si>
  <si>
    <t>МГ Майя-Табага-Чурапча</t>
  </si>
  <si>
    <t>АГРС с. Чурапча</t>
  </si>
  <si>
    <t xml:space="preserve">Примечание: Конечными потребителями газа, транспортируемого по магистральным газопроводам, являются потребители УГРС АО "Сахатранснефтегаз". </t>
  </si>
  <si>
    <t>ГО с. Табага, ГО с. Чурапча</t>
  </si>
  <si>
    <t>Газопровод-отвод к АГРС с. Асыма</t>
  </si>
  <si>
    <t>АГРС с. Асыма</t>
  </si>
  <si>
    <t xml:space="preserve">МГ Майа-Чурапча-Ытык-Кюель </t>
  </si>
  <si>
    <t>МГ Майя-Тюнгюлю-Борогонцы</t>
  </si>
  <si>
    <t>Газопровод-отвод к АГРС с. Беке</t>
  </si>
  <si>
    <t>АГРС с. Беке</t>
  </si>
  <si>
    <t>Газопровод-отвод к АГРС с. Суола</t>
  </si>
  <si>
    <t>АГРС с. Суола</t>
  </si>
  <si>
    <t>Газопровод-отвод к АГРС с. Бедиме</t>
  </si>
  <si>
    <t>АГРС с. Бедиме</t>
  </si>
  <si>
    <t>ЖД станция</t>
  </si>
  <si>
    <t>МГ Мастах – Берге - Якутск</t>
  </si>
  <si>
    <t>ГО Бясь-Кюель, ГО Кюерелях, ГО Асыма</t>
  </si>
  <si>
    <t>ГО Тюнгюлю, Беке, Суола, Бедиме</t>
  </si>
  <si>
    <t>АГРС ЖД</t>
  </si>
  <si>
    <t>ГО с.ХатырыкГО с.Бетюнцы</t>
  </si>
  <si>
    <t>за август 2017 года</t>
  </si>
  <si>
    <t>за сентябрь 2017 года</t>
  </si>
  <si>
    <t>за июль 2017 года</t>
  </si>
  <si>
    <t>за 3 квартал 2017 года</t>
  </si>
  <si>
    <t>ЛПУМГ:</t>
  </si>
  <si>
    <t>УДиТГ:</t>
  </si>
  <si>
    <t>Газопровод отвод к АГРС с. Мастах</t>
  </si>
  <si>
    <t>МГ Мастах-Берге (3 нитка) 1км</t>
  </si>
  <si>
    <t>АГРС с.Мастах</t>
  </si>
  <si>
    <t>МГ Средневилюйское ГКМ - Мастах</t>
  </si>
  <si>
    <t>Газопровод-отвод к АГРС г. Вилюйск</t>
  </si>
  <si>
    <t>МГ Средневилюйское ГКМ - Мастах 2км</t>
  </si>
  <si>
    <t>АГРС г.Вилюйск</t>
  </si>
  <si>
    <t>Газопровод-отвод к АГРС с. Экюндю</t>
  </si>
  <si>
    <t>ГО г.Вилюйск 35км</t>
  </si>
  <si>
    <t>АГРС с.Экюндю</t>
  </si>
  <si>
    <t>Газопровод-отвод к АГРС с. Чинеке</t>
  </si>
  <si>
    <t>ГО г.Вилюйск 42км</t>
  </si>
  <si>
    <t>АГРС с.Чинеке</t>
  </si>
  <si>
    <t>Газопровод-отвод к АГРС с. Тасагар</t>
  </si>
  <si>
    <t>ГО г.Вилюйск 9км</t>
  </si>
  <si>
    <t>АГРС с.Тасагар</t>
  </si>
  <si>
    <t>Газопровод-отвод к АГРС с. Хампа</t>
  </si>
  <si>
    <t>ГО с.Тасагар 6км</t>
  </si>
  <si>
    <t>АГРС с.Хампа</t>
  </si>
  <si>
    <t>Газопровод-отвод к АГРС с.Тымпы</t>
  </si>
  <si>
    <t>МГ Средневилюйское ГКМ - Мастах 35км</t>
  </si>
  <si>
    <t>АГРС с.Тымпы</t>
  </si>
  <si>
    <t>Газопровод-отвод к АГРС с. Чай (Борогонцы)</t>
  </si>
  <si>
    <t>МГ Средневилюйское ГКМ - Мастах 40км</t>
  </si>
  <si>
    <t>АГРС с.Чай</t>
  </si>
  <si>
    <t>Газопровод-отвод к АГРС с. Сайылык (Мукучи)</t>
  </si>
  <si>
    <t>МГ Средневилюйское ГКМ - Мастах 58км</t>
  </si>
  <si>
    <t>АГРС с.Сайылык</t>
  </si>
  <si>
    <t>Газопровод-отвод к АГРС с. Арылах</t>
  </si>
  <si>
    <t>МГ Средневилюйское ГКМ - Мастах 69км</t>
  </si>
  <si>
    <t>АГРС с.Арылах</t>
  </si>
  <si>
    <t>МГ Вилюйск - Верхневилюйск</t>
  </si>
  <si>
    <t>Газопровод-отвод к АГРС с. Сыдыбыл</t>
  </si>
  <si>
    <t>МГ Вилюйск - Верхневилюйск 21км</t>
  </si>
  <si>
    <t>АГРС с.Сыдыбыл</t>
  </si>
  <si>
    <t>Газопровод-отвод к АГРС с. Кюль (Харбалах)</t>
  </si>
  <si>
    <t>МГ Вилюйск - Верхневилюйск 51км</t>
  </si>
  <si>
    <t>АГРС с.Кюль</t>
  </si>
  <si>
    <t>Газопровод-отвод к АГРС с. Хомустах (Нам)</t>
  </si>
  <si>
    <t>МГ Вилюйск - Верхневилюйск 77км</t>
  </si>
  <si>
    <t>АГРС с.Хомустах</t>
  </si>
  <si>
    <t>Газопровод-отвод к АГРС с. Тамалакан (Оросу)</t>
  </si>
  <si>
    <t>МГ Вилюйск - Верхневилюйск 63км</t>
  </si>
  <si>
    <t>АГРС с.Тамалакан</t>
  </si>
  <si>
    <t>Газопровод-отвод к АГРС с. Верхневилюйск</t>
  </si>
  <si>
    <t>МГ Вилюйск - Верхневилюйск 89км</t>
  </si>
  <si>
    <t>АГРС с.Верхневилюйск</t>
  </si>
  <si>
    <t>МГ Среднетюнгское ГКМ - Тамалакан</t>
  </si>
  <si>
    <t>Газопровод-отвод к АГРС с. Кюбяинде (Югюлятцы)</t>
  </si>
  <si>
    <t>ГО с.Усун 1км</t>
  </si>
  <si>
    <t>АГРС с.Кюбяинде</t>
  </si>
  <si>
    <t>Газопровод-отвод к АГРС с. Усун</t>
  </si>
  <si>
    <t>УКПГ СТГКМ</t>
  </si>
  <si>
    <t>АГРС с.Усун</t>
  </si>
  <si>
    <t>Газопровод-отвод к АГРС с. Тылгыны</t>
  </si>
  <si>
    <t>ГО с.Усун 5км</t>
  </si>
  <si>
    <t>АГРС с.Тылгыны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</si>
</sst>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"/>
    <numFmt numFmtId="173" formatCode="0.000000"/>
    <numFmt numFmtId="174" formatCode="0.000"/>
    <numFmt numFmtId="175" formatCode="#,##0.000"/>
    <numFmt numFmtId="176" formatCode="0.0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7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top"/>
    </xf>
    <xf numFmtId="0" fontId="4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wrapText="1"/>
      <protection/>
    </xf>
    <xf numFmtId="0" fontId="1" fillId="0" borderId="10" xfId="52" applyFont="1" applyBorder="1" applyAlignment="1">
      <alignment vertical="center" wrapText="1"/>
      <protection/>
    </xf>
    <xf numFmtId="0" fontId="4" fillId="0" borderId="10" xfId="52" applyFont="1" applyBorder="1" applyAlignment="1">
      <alignment vertic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horizontal="left" vertical="center"/>
      <protection/>
    </xf>
    <xf numFmtId="0" fontId="1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vv\AppData\Local\Microsoft\Windows\Temporary%20Internet%20Files\Content.Outlook\6WM0XYQ5\&#1087;&#1088;&#1086;&#1077;&#1082;&#1090;&#1085;&#1072;&#1103;%20&#1084;&#1086;&#1097;&#1085;&#1086;&#1089;&#1090;&#110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vv\AppData\Local\Microsoft\Windows\Temporary%20Internet%20Files\Content.Outlook\6WM0XYQ5\&#1056;&#1072;&#1089;&#1093;&#1086;&#1076;%20&#1075;&#1072;&#1079;&#1072;%20&#1087;&#1086;%20&#1040;&#1043;&#1056;&#1057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ная производит."/>
    </sheetNames>
    <sheetDataSet>
      <sheetData sheetId="0">
        <row r="4">
          <cell r="D4">
            <v>0.365</v>
          </cell>
        </row>
        <row r="5">
          <cell r="D5">
            <v>0.9125</v>
          </cell>
        </row>
        <row r="6">
          <cell r="D6">
            <v>0.16666666666666666</v>
          </cell>
        </row>
        <row r="7">
          <cell r="D7">
            <v>0.30416666666666664</v>
          </cell>
        </row>
        <row r="9">
          <cell r="D9">
            <v>0.5</v>
          </cell>
        </row>
        <row r="13">
          <cell r="D13">
            <v>1.3079166666666666</v>
          </cell>
        </row>
        <row r="15">
          <cell r="D15">
            <v>4.166666666666667</v>
          </cell>
        </row>
        <row r="18">
          <cell r="D18">
            <v>0.16666666666666666</v>
          </cell>
        </row>
        <row r="19">
          <cell r="D19">
            <v>2.033333333333333</v>
          </cell>
        </row>
        <row r="20">
          <cell r="D20">
            <v>1.6666666666666667</v>
          </cell>
        </row>
        <row r="21">
          <cell r="D21">
            <v>0.4166666666666667</v>
          </cell>
        </row>
        <row r="22">
          <cell r="D22">
            <v>8.166666666666666</v>
          </cell>
        </row>
        <row r="24">
          <cell r="D24">
            <v>0.5</v>
          </cell>
        </row>
        <row r="27">
          <cell r="D27">
            <v>26.666666666666668</v>
          </cell>
        </row>
        <row r="28">
          <cell r="D28">
            <v>0.8333333333333334</v>
          </cell>
        </row>
        <row r="30">
          <cell r="D30">
            <v>14.791666666666666</v>
          </cell>
        </row>
        <row r="31">
          <cell r="D31">
            <v>0.6666666666666666</v>
          </cell>
        </row>
        <row r="32">
          <cell r="D32">
            <v>13.6875</v>
          </cell>
        </row>
        <row r="33">
          <cell r="D33">
            <v>0.6666666666666666</v>
          </cell>
        </row>
        <row r="34">
          <cell r="D34">
            <v>9.658333333333333</v>
          </cell>
        </row>
        <row r="35">
          <cell r="D35">
            <v>0.7291666666666666</v>
          </cell>
        </row>
        <row r="36">
          <cell r="D36">
            <v>0.7291666666666666</v>
          </cell>
        </row>
        <row r="38">
          <cell r="D38">
            <v>44</v>
          </cell>
        </row>
        <row r="39">
          <cell r="D39">
            <v>7.3</v>
          </cell>
        </row>
        <row r="40">
          <cell r="D40">
            <v>44</v>
          </cell>
        </row>
        <row r="41">
          <cell r="D41">
            <v>3.795833333333333</v>
          </cell>
        </row>
        <row r="42">
          <cell r="D42">
            <v>35.63333333333333</v>
          </cell>
        </row>
        <row r="43">
          <cell r="D43">
            <v>3.65</v>
          </cell>
        </row>
        <row r="44">
          <cell r="D44">
            <v>1.46</v>
          </cell>
        </row>
        <row r="45">
          <cell r="D45">
            <v>3.65</v>
          </cell>
        </row>
        <row r="46">
          <cell r="D46">
            <v>7.3</v>
          </cell>
        </row>
        <row r="47">
          <cell r="D47">
            <v>1.46</v>
          </cell>
        </row>
        <row r="49">
          <cell r="D49">
            <v>1.6120833333333333</v>
          </cell>
        </row>
        <row r="50">
          <cell r="D50">
            <v>23.125</v>
          </cell>
        </row>
        <row r="51">
          <cell r="D51">
            <v>10.950000000000001</v>
          </cell>
        </row>
        <row r="53">
          <cell r="D53">
            <v>32.86387</v>
          </cell>
        </row>
        <row r="55">
          <cell r="D55">
            <v>0.1343201754385965</v>
          </cell>
        </row>
        <row r="56">
          <cell r="D56">
            <v>0.6827476882430646</v>
          </cell>
        </row>
        <row r="57">
          <cell r="D57">
            <v>1.0916248348745043</v>
          </cell>
        </row>
        <row r="58">
          <cell r="D58">
            <v>0.3780184940554821</v>
          </cell>
        </row>
        <row r="59">
          <cell r="D59">
            <v>1.2729194187582562</v>
          </cell>
        </row>
        <row r="61">
          <cell r="D61">
            <v>31.025000000000002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  <sheetName val="итог за 2017 г."/>
    </sheetNames>
    <sheetDataSet>
      <sheetData sheetId="0">
        <row r="20">
          <cell r="F20">
            <v>0.032979999999999995</v>
          </cell>
        </row>
        <row r="21">
          <cell r="F21">
            <v>0.066722</v>
          </cell>
        </row>
        <row r="22">
          <cell r="F22">
            <v>0.071362</v>
          </cell>
        </row>
        <row r="23">
          <cell r="F23">
            <v>0.043061000000000016</v>
          </cell>
        </row>
        <row r="24">
          <cell r="F24">
            <v>0.368202</v>
          </cell>
        </row>
        <row r="26">
          <cell r="F26">
            <v>0.051832</v>
          </cell>
        </row>
        <row r="27">
          <cell r="F27">
            <v>0.053766999999999995</v>
          </cell>
        </row>
        <row r="28">
          <cell r="F28">
            <v>0.044603</v>
          </cell>
        </row>
        <row r="29">
          <cell r="F29">
            <v>0</v>
          </cell>
        </row>
        <row r="30">
          <cell r="F30">
            <v>0.02787</v>
          </cell>
        </row>
        <row r="31">
          <cell r="F31">
            <v>0.014096</v>
          </cell>
        </row>
        <row r="32">
          <cell r="F32">
            <v>1.5723690000000001</v>
          </cell>
        </row>
        <row r="33">
          <cell r="F33">
            <v>0.08912300000000001</v>
          </cell>
        </row>
        <row r="34">
          <cell r="F34">
            <v>0.11201699999999999</v>
          </cell>
        </row>
        <row r="35">
          <cell r="F35">
            <v>0.0575</v>
          </cell>
        </row>
        <row r="36">
          <cell r="F36">
            <v>0.07484600000000001</v>
          </cell>
        </row>
        <row r="37">
          <cell r="F37">
            <v>0.37606599999999996</v>
          </cell>
        </row>
        <row r="38">
          <cell r="F38">
            <v>7.959344000000001</v>
          </cell>
        </row>
        <row r="39">
          <cell r="F39">
            <v>0.11199099999999998</v>
          </cell>
        </row>
        <row r="40">
          <cell r="F40">
            <v>0.16662599999999997</v>
          </cell>
        </row>
        <row r="41">
          <cell r="F41">
            <v>0</v>
          </cell>
        </row>
        <row r="42">
          <cell r="F42">
            <v>0.8308319999999998</v>
          </cell>
        </row>
        <row r="43">
          <cell r="F43">
            <v>0.183107</v>
          </cell>
        </row>
        <row r="44">
          <cell r="F44">
            <v>0.440899</v>
          </cell>
        </row>
        <row r="45">
          <cell r="F45">
            <v>0.011122000000000002</v>
          </cell>
        </row>
        <row r="46">
          <cell r="F46">
            <v>0.07564000000000001</v>
          </cell>
        </row>
        <row r="47">
          <cell r="F47">
            <v>0.722621</v>
          </cell>
        </row>
        <row r="48">
          <cell r="F48">
            <v>0.049</v>
          </cell>
        </row>
        <row r="49">
          <cell r="F49">
            <v>0.16580099999999998</v>
          </cell>
        </row>
        <row r="50">
          <cell r="F50">
            <v>0.062</v>
          </cell>
        </row>
        <row r="51">
          <cell r="F51">
            <v>0.158041</v>
          </cell>
        </row>
        <row r="52">
          <cell r="F52">
            <v>0.09003</v>
          </cell>
        </row>
        <row r="53">
          <cell r="F53">
            <v>0.402639</v>
          </cell>
        </row>
      </sheetData>
      <sheetData sheetId="1">
        <row r="20">
          <cell r="F20">
            <v>0.01283</v>
          </cell>
        </row>
        <row r="21">
          <cell r="F21">
            <v>0.033547999999999994</v>
          </cell>
        </row>
        <row r="22">
          <cell r="F22">
            <v>0.036105</v>
          </cell>
        </row>
        <row r="23">
          <cell r="F23">
            <v>0.018344</v>
          </cell>
        </row>
        <row r="24">
          <cell r="F24">
            <v>0.17357999999999998</v>
          </cell>
        </row>
        <row r="26">
          <cell r="F26">
            <v>0.027488</v>
          </cell>
        </row>
        <row r="27">
          <cell r="F27">
            <v>0.014770000000000002</v>
          </cell>
        </row>
        <row r="28">
          <cell r="F28">
            <v>0.008798</v>
          </cell>
        </row>
        <row r="29">
          <cell r="F29">
            <v>0</v>
          </cell>
        </row>
        <row r="30">
          <cell r="F30">
            <v>0.0036399999999999996</v>
          </cell>
        </row>
        <row r="31">
          <cell r="F31">
            <v>0.0007530000000000002</v>
          </cell>
        </row>
        <row r="32">
          <cell r="F32">
            <v>0.33996</v>
          </cell>
        </row>
        <row r="33">
          <cell r="F33">
            <v>0.010627000000000001</v>
          </cell>
        </row>
        <row r="34">
          <cell r="F34">
            <v>0.021226</v>
          </cell>
        </row>
        <row r="35">
          <cell r="F35">
            <v>0.010499999999999997</v>
          </cell>
        </row>
        <row r="36">
          <cell r="F36">
            <v>0.014864599999999999</v>
          </cell>
        </row>
        <row r="37">
          <cell r="F37">
            <v>0.092036</v>
          </cell>
        </row>
        <row r="38">
          <cell r="F38">
            <v>6.633673</v>
          </cell>
        </row>
        <row r="39">
          <cell r="F39">
            <v>0.027356000000000002</v>
          </cell>
        </row>
        <row r="40">
          <cell r="F40">
            <v>0.013481</v>
          </cell>
        </row>
        <row r="41">
          <cell r="F41">
            <v>0</v>
          </cell>
        </row>
        <row r="42">
          <cell r="F42">
            <v>0.12692799999999999</v>
          </cell>
        </row>
        <row r="43">
          <cell r="F43">
            <v>0.036781</v>
          </cell>
        </row>
        <row r="44">
          <cell r="F44">
            <v>0.05094099999999999</v>
          </cell>
        </row>
        <row r="45">
          <cell r="F45">
            <v>0.008042</v>
          </cell>
        </row>
        <row r="46">
          <cell r="F46">
            <v>0.013083000000000001</v>
          </cell>
        </row>
        <row r="47">
          <cell r="F47">
            <v>0.120158</v>
          </cell>
        </row>
        <row r="48">
          <cell r="F48">
            <v>0.0015</v>
          </cell>
        </row>
        <row r="49">
          <cell r="F49">
            <v>0.004569</v>
          </cell>
        </row>
        <row r="50">
          <cell r="F50">
            <v>0.0019999999999999996</v>
          </cell>
        </row>
        <row r="51">
          <cell r="F51">
            <v>0.024113</v>
          </cell>
        </row>
        <row r="52">
          <cell r="F52">
            <v>0.011581</v>
          </cell>
        </row>
        <row r="53">
          <cell r="F53">
            <v>0.041</v>
          </cell>
        </row>
      </sheetData>
      <sheetData sheetId="2">
        <row r="20">
          <cell r="F20">
            <v>0.0068969999999999995</v>
          </cell>
        </row>
        <row r="21">
          <cell r="F21">
            <v>0.027206</v>
          </cell>
        </row>
        <row r="22">
          <cell r="F22">
            <v>0.030281</v>
          </cell>
        </row>
        <row r="23">
          <cell r="F23">
            <v>0.015712999999999998</v>
          </cell>
        </row>
        <row r="24">
          <cell r="F24">
            <v>0.160019</v>
          </cell>
        </row>
        <row r="26">
          <cell r="F26">
            <v>0.023534</v>
          </cell>
        </row>
        <row r="27">
          <cell r="F27">
            <v>0.008225</v>
          </cell>
        </row>
        <row r="28">
          <cell r="F28">
            <v>0.004438000000000001</v>
          </cell>
        </row>
        <row r="29">
          <cell r="F29">
            <v>0</v>
          </cell>
        </row>
        <row r="30">
          <cell r="F30">
            <v>0.0015539999999999998</v>
          </cell>
        </row>
        <row r="31">
          <cell r="F31">
            <v>0.000752</v>
          </cell>
        </row>
        <row r="32">
          <cell r="F32">
            <v>0.206411</v>
          </cell>
        </row>
        <row r="33">
          <cell r="F33">
            <v>0.008025000000000001</v>
          </cell>
        </row>
        <row r="34">
          <cell r="F34">
            <v>0.010622999999999999</v>
          </cell>
        </row>
        <row r="35">
          <cell r="F35">
            <v>0.005099999999999999</v>
          </cell>
        </row>
        <row r="36">
          <cell r="F36">
            <v>0.006432999999999999</v>
          </cell>
        </row>
        <row r="37">
          <cell r="F37">
            <v>0.054597</v>
          </cell>
        </row>
        <row r="38">
          <cell r="F38">
            <v>6.678145000000001</v>
          </cell>
        </row>
        <row r="39">
          <cell r="F39">
            <v>0.015882</v>
          </cell>
        </row>
        <row r="40">
          <cell r="F40">
            <v>0.007559999999999998</v>
          </cell>
        </row>
        <row r="41">
          <cell r="F41">
            <v>0</v>
          </cell>
        </row>
        <row r="42">
          <cell r="F42">
            <v>0.07795800000000001</v>
          </cell>
        </row>
        <row r="43">
          <cell r="F43">
            <v>0.014319999999999998</v>
          </cell>
        </row>
        <row r="44">
          <cell r="F44">
            <v>0.036112000000000005</v>
          </cell>
        </row>
        <row r="45">
          <cell r="F45">
            <v>0.019764999999999998</v>
          </cell>
        </row>
        <row r="46">
          <cell r="F46">
            <v>0.006516000000000002</v>
          </cell>
        </row>
        <row r="47">
          <cell r="F47">
            <v>0.08431299999999999</v>
          </cell>
        </row>
        <row r="48">
          <cell r="F48">
            <v>0.0002</v>
          </cell>
        </row>
        <row r="49">
          <cell r="F49">
            <v>0.0012499999999999998</v>
          </cell>
        </row>
        <row r="50">
          <cell r="F50">
            <v>0.00025</v>
          </cell>
        </row>
        <row r="51">
          <cell r="F51">
            <v>0.010763</v>
          </cell>
        </row>
        <row r="52">
          <cell r="F52">
            <v>0.003384</v>
          </cell>
        </row>
        <row r="53">
          <cell r="F53">
            <v>0.02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SheetLayoutView="100" zoomScalePageLayoutView="0" workbookViewId="0" topLeftCell="A58">
      <selection activeCell="C59" sqref="C59:C79"/>
    </sheetView>
  </sheetViews>
  <sheetFormatPr defaultColWidth="9.00390625" defaultRowHeight="12.75"/>
  <cols>
    <col min="1" max="1" width="5.875" style="22" customWidth="1"/>
    <col min="2" max="2" width="41.875" style="22" customWidth="1"/>
    <col min="3" max="3" width="30.875" style="22" customWidth="1"/>
    <col min="4" max="4" width="34.00390625" style="22" customWidth="1"/>
    <col min="5" max="5" width="17.375" style="22" customWidth="1"/>
    <col min="6" max="6" width="16.625" style="22" customWidth="1"/>
    <col min="7" max="7" width="15.375" style="22" customWidth="1"/>
    <col min="8" max="8" width="15.00390625" style="22" customWidth="1"/>
    <col min="9" max="9" width="18.75390625" style="22" customWidth="1"/>
    <col min="10" max="10" width="16.875" style="22" customWidth="1"/>
    <col min="11" max="11" width="9.125" style="22" customWidth="1"/>
    <col min="12" max="16384" width="9.125" style="22" customWidth="1"/>
  </cols>
  <sheetData>
    <row r="1" spans="1:10" ht="12.75">
      <c r="A1" s="20"/>
      <c r="B1" s="20"/>
      <c r="C1" s="20"/>
      <c r="D1" s="20"/>
      <c r="E1" s="20"/>
      <c r="F1" s="20"/>
      <c r="G1" s="20"/>
      <c r="H1" s="20"/>
      <c r="I1" s="20"/>
      <c r="J1" s="21" t="s">
        <v>6</v>
      </c>
    </row>
    <row r="2" spans="1:10" ht="12.75">
      <c r="A2" s="20"/>
      <c r="B2" s="20"/>
      <c r="C2" s="20"/>
      <c r="D2" s="20"/>
      <c r="E2" s="20"/>
      <c r="F2" s="20"/>
      <c r="G2" s="20"/>
      <c r="H2" s="20"/>
      <c r="I2" s="20"/>
      <c r="J2" s="21" t="s">
        <v>3</v>
      </c>
    </row>
    <row r="3" spans="1:10" ht="12.75">
      <c r="A3" s="20"/>
      <c r="B3" s="20"/>
      <c r="C3" s="20"/>
      <c r="D3" s="20"/>
      <c r="E3" s="20"/>
      <c r="F3" s="20"/>
      <c r="G3" s="20"/>
      <c r="H3" s="20"/>
      <c r="I3" s="20"/>
      <c r="J3" s="21" t="s">
        <v>7</v>
      </c>
    </row>
    <row r="4" spans="1:10" ht="15.7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5.75">
      <c r="A5" s="23"/>
      <c r="B5" s="23"/>
      <c r="C5" s="23"/>
      <c r="D5" s="23"/>
      <c r="E5" s="23"/>
      <c r="F5" s="23"/>
      <c r="G5" s="23"/>
      <c r="H5" s="23"/>
      <c r="I5" s="23"/>
      <c r="J5" s="24" t="s">
        <v>8</v>
      </c>
    </row>
    <row r="6" spans="1:256" ht="16.5">
      <c r="A6" s="52" t="s">
        <v>103</v>
      </c>
      <c r="B6" s="52"/>
      <c r="C6" s="52"/>
      <c r="D6" s="52"/>
      <c r="E6" s="52"/>
      <c r="F6" s="52"/>
      <c r="G6" s="52"/>
      <c r="H6" s="52"/>
      <c r="I6" s="52"/>
      <c r="J6" s="52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ht="16.5">
      <c r="A7" s="52" t="s">
        <v>104</v>
      </c>
      <c r="B7" s="52"/>
      <c r="C7" s="52"/>
      <c r="D7" s="52"/>
      <c r="E7" s="52"/>
      <c r="F7" s="52"/>
      <c r="G7" s="52"/>
      <c r="H7" s="52"/>
      <c r="I7" s="52"/>
      <c r="J7" s="52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1:10" ht="16.5">
      <c r="A8" s="52" t="s">
        <v>128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15.7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s="26" customFormat="1" ht="128.25" customHeight="1">
      <c r="A10" s="25" t="s">
        <v>0</v>
      </c>
      <c r="B10" s="25" t="s">
        <v>1</v>
      </c>
      <c r="C10" s="25" t="s">
        <v>5</v>
      </c>
      <c r="D10" s="25" t="s">
        <v>4</v>
      </c>
      <c r="E10" s="25" t="s">
        <v>10</v>
      </c>
      <c r="F10" s="25" t="s">
        <v>11</v>
      </c>
      <c r="G10" s="25" t="s">
        <v>9</v>
      </c>
      <c r="H10" s="25" t="s">
        <v>12</v>
      </c>
      <c r="I10" s="25" t="s">
        <v>13</v>
      </c>
      <c r="J10" s="25" t="s">
        <v>2</v>
      </c>
    </row>
    <row r="11" spans="1:10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</row>
    <row r="12" spans="1:10" ht="12.75">
      <c r="A12" s="37"/>
      <c r="B12" s="47" t="s">
        <v>130</v>
      </c>
      <c r="C12" s="48"/>
      <c r="D12" s="48"/>
      <c r="E12" s="48"/>
      <c r="F12" s="48"/>
      <c r="G12" s="48"/>
      <c r="H12" s="48"/>
      <c r="I12" s="48"/>
      <c r="J12" s="49"/>
    </row>
    <row r="13" spans="1:10" ht="12.75">
      <c r="A13" s="27">
        <v>1</v>
      </c>
      <c r="B13" s="28" t="s">
        <v>121</v>
      </c>
      <c r="C13" s="29"/>
      <c r="D13" s="29"/>
      <c r="E13" s="30">
        <v>1334.92</v>
      </c>
      <c r="F13" s="30">
        <v>1334.92</v>
      </c>
      <c r="G13" s="31" t="s">
        <v>102</v>
      </c>
      <c r="H13" s="31" t="s">
        <v>102</v>
      </c>
      <c r="I13" s="31" t="s">
        <v>102</v>
      </c>
      <c r="J13" s="31">
        <f>(920+710+1200+960+510+1200)/12-'[2]июль'!$F$65</f>
        <v>458.3333333333333</v>
      </c>
    </row>
    <row r="14" spans="1:10" ht="12.75">
      <c r="A14" s="32">
        <v>2</v>
      </c>
      <c r="B14" s="33" t="s">
        <v>14</v>
      </c>
      <c r="C14" s="15" t="s">
        <v>49</v>
      </c>
      <c r="D14" s="15" t="s">
        <v>50</v>
      </c>
      <c r="E14" s="30">
        <v>1334.92</v>
      </c>
      <c r="F14" s="30">
        <v>1334.92</v>
      </c>
      <c r="G14" s="31" t="s">
        <v>102</v>
      </c>
      <c r="H14" s="31" t="s">
        <v>102</v>
      </c>
      <c r="I14" s="31" t="s">
        <v>102</v>
      </c>
      <c r="J14" s="31">
        <f>'[1]проектная производит.'!$D$4-'[2]июль'!$F$20</f>
        <v>0.358103</v>
      </c>
    </row>
    <row r="15" spans="1:10" ht="12.75">
      <c r="A15" s="27">
        <v>3</v>
      </c>
      <c r="B15" s="33" t="s">
        <v>15</v>
      </c>
      <c r="C15" s="15" t="s">
        <v>51</v>
      </c>
      <c r="D15" s="15" t="s">
        <v>52</v>
      </c>
      <c r="E15" s="30">
        <v>1334.92</v>
      </c>
      <c r="F15" s="30">
        <v>1334.92</v>
      </c>
      <c r="G15" s="31" t="s">
        <v>102</v>
      </c>
      <c r="H15" s="31" t="s">
        <v>102</v>
      </c>
      <c r="I15" s="31" t="s">
        <v>102</v>
      </c>
      <c r="J15" s="31">
        <f>'[1]проектная производит.'!$D$5-'[2]июль'!$F$21</f>
        <v>0.885294</v>
      </c>
    </row>
    <row r="16" spans="1:10" ht="12.75">
      <c r="A16" s="32">
        <v>4</v>
      </c>
      <c r="B16" s="33" t="s">
        <v>16</v>
      </c>
      <c r="C16" s="15" t="s">
        <v>51</v>
      </c>
      <c r="D16" s="15" t="s">
        <v>53</v>
      </c>
      <c r="E16" s="30">
        <v>1334.92</v>
      </c>
      <c r="F16" s="30">
        <v>1334.92</v>
      </c>
      <c r="G16" s="31" t="s">
        <v>102</v>
      </c>
      <c r="H16" s="31" t="s">
        <v>102</v>
      </c>
      <c r="I16" s="31" t="s">
        <v>102</v>
      </c>
      <c r="J16" s="31">
        <f>'[1]проектная производит.'!$D$6-'[2]июль'!$F$22</f>
        <v>0.13638566666666666</v>
      </c>
    </row>
    <row r="17" spans="1:10" ht="12.75">
      <c r="A17" s="27">
        <v>5</v>
      </c>
      <c r="B17" s="33" t="s">
        <v>17</v>
      </c>
      <c r="C17" s="15" t="s">
        <v>51</v>
      </c>
      <c r="D17" s="15" t="s">
        <v>54</v>
      </c>
      <c r="E17" s="30">
        <v>1334.92</v>
      </c>
      <c r="F17" s="30">
        <v>1334.92</v>
      </c>
      <c r="G17" s="31" t="s">
        <v>102</v>
      </c>
      <c r="H17" s="31" t="s">
        <v>102</v>
      </c>
      <c r="I17" s="31" t="s">
        <v>102</v>
      </c>
      <c r="J17" s="31">
        <f>'[1]проектная производит.'!$D$7-'[2]июль'!$F$23</f>
        <v>0.28845366666666666</v>
      </c>
    </row>
    <row r="18" spans="1:10" ht="12.75">
      <c r="A18" s="32">
        <v>6</v>
      </c>
      <c r="B18" s="33" t="s">
        <v>18</v>
      </c>
      <c r="C18" s="15" t="s">
        <v>55</v>
      </c>
      <c r="D18" s="15" t="s">
        <v>56</v>
      </c>
      <c r="E18" s="30">
        <v>1334.92</v>
      </c>
      <c r="F18" s="30">
        <v>1334.92</v>
      </c>
      <c r="G18" s="31" t="s">
        <v>102</v>
      </c>
      <c r="H18" s="31" t="s">
        <v>102</v>
      </c>
      <c r="I18" s="31" t="s">
        <v>102</v>
      </c>
      <c r="J18" s="31">
        <f>'[1]проектная производит.'!$D$9-'[2]июль'!$F$24</f>
        <v>0.339981</v>
      </c>
    </row>
    <row r="19" spans="1:10" ht="12.75">
      <c r="A19" s="27">
        <v>7</v>
      </c>
      <c r="B19" s="33" t="s">
        <v>19</v>
      </c>
      <c r="C19" s="15" t="s">
        <v>58</v>
      </c>
      <c r="D19" s="15" t="s">
        <v>59</v>
      </c>
      <c r="E19" s="30">
        <v>1334.92</v>
      </c>
      <c r="F19" s="30">
        <v>1334.92</v>
      </c>
      <c r="G19" s="31" t="s">
        <v>102</v>
      </c>
      <c r="H19" s="31" t="s">
        <v>102</v>
      </c>
      <c r="I19" s="31" t="s">
        <v>102</v>
      </c>
      <c r="J19" s="31">
        <f>'[1]проектная производит.'!$D$13-'[2]июль'!$F$26</f>
        <v>1.2843826666666667</v>
      </c>
    </row>
    <row r="20" spans="1:10" ht="12.75">
      <c r="A20" s="32">
        <v>8</v>
      </c>
      <c r="B20" s="33" t="s">
        <v>20</v>
      </c>
      <c r="C20" s="15" t="s">
        <v>60</v>
      </c>
      <c r="D20" s="15" t="s">
        <v>61</v>
      </c>
      <c r="E20" s="30">
        <v>1334.92</v>
      </c>
      <c r="F20" s="30">
        <v>1334.92</v>
      </c>
      <c r="G20" s="31" t="s">
        <v>102</v>
      </c>
      <c r="H20" s="31" t="s">
        <v>102</v>
      </c>
      <c r="I20" s="31" t="s">
        <v>102</v>
      </c>
      <c r="J20" s="31">
        <f>'[1]проектная производит.'!$D$15-'[2]июль'!$F$30</f>
        <v>4.165112666666667</v>
      </c>
    </row>
    <row r="21" spans="1:10" ht="12.75">
      <c r="A21" s="27">
        <v>9</v>
      </c>
      <c r="B21" s="33" t="s">
        <v>21</v>
      </c>
      <c r="C21" s="15" t="s">
        <v>62</v>
      </c>
      <c r="D21" s="15" t="s">
        <v>63</v>
      </c>
      <c r="E21" s="30">
        <v>1334.92</v>
      </c>
      <c r="F21" s="30">
        <v>1334.92</v>
      </c>
      <c r="G21" s="31" t="s">
        <v>102</v>
      </c>
      <c r="H21" s="31" t="s">
        <v>102</v>
      </c>
      <c r="I21" s="31" t="s">
        <v>102</v>
      </c>
      <c r="J21" s="31">
        <f>'[1]проектная производит.'!$D$61-'[2]июль'!$F$32</f>
        <v>30.818589000000003</v>
      </c>
    </row>
    <row r="22" spans="1:10" ht="12.75">
      <c r="A22" s="32">
        <v>10</v>
      </c>
      <c r="B22" s="33" t="s">
        <v>22</v>
      </c>
      <c r="C22" s="15" t="s">
        <v>64</v>
      </c>
      <c r="D22" s="15" t="s">
        <v>65</v>
      </c>
      <c r="E22" s="30">
        <v>1334.92</v>
      </c>
      <c r="F22" s="30">
        <v>1334.92</v>
      </c>
      <c r="G22" s="31" t="s">
        <v>102</v>
      </c>
      <c r="H22" s="31" t="s">
        <v>102</v>
      </c>
      <c r="I22" s="31" t="s">
        <v>102</v>
      </c>
      <c r="J22" s="31">
        <f>'[1]проектная производит.'!$D$18-'[2]июль'!$F$31</f>
        <v>0.16591466666666665</v>
      </c>
    </row>
    <row r="23" spans="1:10" ht="12.75">
      <c r="A23" s="27">
        <v>11</v>
      </c>
      <c r="B23" s="28" t="s">
        <v>23</v>
      </c>
      <c r="C23" s="15" t="s">
        <v>66</v>
      </c>
      <c r="D23" s="15" t="s">
        <v>125</v>
      </c>
      <c r="E23" s="30">
        <v>1334.92</v>
      </c>
      <c r="F23" s="30">
        <v>1334.92</v>
      </c>
      <c r="G23" s="31" t="s">
        <v>102</v>
      </c>
      <c r="H23" s="31" t="s">
        <v>102</v>
      </c>
      <c r="I23" s="31" t="s">
        <v>102</v>
      </c>
      <c r="J23" s="31">
        <f>'[1]проектная производит.'!$D$19-'[2]июль'!$F$34-'[2]июль'!$F$33</f>
        <v>2.0146853333333334</v>
      </c>
    </row>
    <row r="24" spans="1:10" ht="12.75">
      <c r="A24" s="32">
        <v>12</v>
      </c>
      <c r="B24" s="34" t="s">
        <v>24</v>
      </c>
      <c r="C24" s="15" t="s">
        <v>68</v>
      </c>
      <c r="D24" s="15" t="s">
        <v>69</v>
      </c>
      <c r="E24" s="30">
        <v>1334.92</v>
      </c>
      <c r="F24" s="30">
        <v>1334.92</v>
      </c>
      <c r="G24" s="31" t="s">
        <v>102</v>
      </c>
      <c r="H24" s="31" t="s">
        <v>102</v>
      </c>
      <c r="I24" s="31" t="s">
        <v>102</v>
      </c>
      <c r="J24" s="31">
        <f>'[1]проектная производит.'!$D$20-'[2]июль'!$F$33</f>
        <v>1.6586416666666668</v>
      </c>
    </row>
    <row r="25" spans="1:10" ht="12.75">
      <c r="A25" s="27">
        <v>13</v>
      </c>
      <c r="B25" s="34" t="s">
        <v>25</v>
      </c>
      <c r="C25" s="15" t="s">
        <v>68</v>
      </c>
      <c r="D25" s="15" t="s">
        <v>70</v>
      </c>
      <c r="E25" s="30">
        <v>1334.92</v>
      </c>
      <c r="F25" s="30">
        <v>1334.92</v>
      </c>
      <c r="G25" s="31" t="s">
        <v>102</v>
      </c>
      <c r="H25" s="31" t="s">
        <v>102</v>
      </c>
      <c r="I25" s="31" t="s">
        <v>102</v>
      </c>
      <c r="J25" s="31">
        <f>'[1]проектная производит.'!$D$21-'[2]июль'!$F$34</f>
        <v>0.4060436666666667</v>
      </c>
    </row>
    <row r="26" spans="1:10" ht="12.75">
      <c r="A26" s="32">
        <v>14</v>
      </c>
      <c r="B26" s="33" t="s">
        <v>26</v>
      </c>
      <c r="C26" s="15" t="s">
        <v>71</v>
      </c>
      <c r="D26" s="15" t="s">
        <v>72</v>
      </c>
      <c r="E26" s="30">
        <v>1334.92</v>
      </c>
      <c r="F26" s="30">
        <v>1334.92</v>
      </c>
      <c r="G26" s="31" t="s">
        <v>102</v>
      </c>
      <c r="H26" s="31" t="s">
        <v>102</v>
      </c>
      <c r="I26" s="31" t="s">
        <v>102</v>
      </c>
      <c r="J26" s="31">
        <f>'[1]проектная производит.'!$D$22-'[2]июль'!$F$35</f>
        <v>8.161566666666666</v>
      </c>
    </row>
    <row r="27" spans="1:10" ht="12.75">
      <c r="A27" s="27">
        <v>15</v>
      </c>
      <c r="B27" s="33" t="s">
        <v>27</v>
      </c>
      <c r="C27" s="15" t="s">
        <v>73</v>
      </c>
      <c r="D27" s="15" t="s">
        <v>74</v>
      </c>
      <c r="E27" s="30">
        <v>1334.92</v>
      </c>
      <c r="F27" s="30">
        <v>1334.92</v>
      </c>
      <c r="G27" s="31" t="s">
        <v>102</v>
      </c>
      <c r="H27" s="31" t="s">
        <v>102</v>
      </c>
      <c r="I27" s="31" t="s">
        <v>102</v>
      </c>
      <c r="J27" s="31">
        <f>'[1]проектная производит.'!$D$24-'[2]июль'!$F$40</f>
        <v>0.49244</v>
      </c>
    </row>
    <row r="28" spans="1:10" ht="12.75">
      <c r="A28" s="32">
        <v>16</v>
      </c>
      <c r="B28" s="28" t="s">
        <v>28</v>
      </c>
      <c r="C28" s="15" t="s">
        <v>75</v>
      </c>
      <c r="D28" s="15" t="s">
        <v>76</v>
      </c>
      <c r="E28" s="30">
        <v>1334.92</v>
      </c>
      <c r="F28" s="30">
        <v>1334.92</v>
      </c>
      <c r="G28" s="31" t="s">
        <v>102</v>
      </c>
      <c r="H28" s="31" t="s">
        <v>102</v>
      </c>
      <c r="I28" s="31" t="s">
        <v>102</v>
      </c>
      <c r="J28" s="31">
        <f>'[1]проектная производит.'!$D$27-'[2]июль'!$F$38</f>
        <v>19.988521666666667</v>
      </c>
    </row>
    <row r="29" spans="1:10" ht="12.75">
      <c r="A29" s="27">
        <v>17</v>
      </c>
      <c r="B29" s="33" t="s">
        <v>29</v>
      </c>
      <c r="C29" s="15" t="s">
        <v>77</v>
      </c>
      <c r="D29" s="15" t="s">
        <v>78</v>
      </c>
      <c r="E29" s="30">
        <v>1334.92</v>
      </c>
      <c r="F29" s="30">
        <v>1334.92</v>
      </c>
      <c r="G29" s="31" t="s">
        <v>102</v>
      </c>
      <c r="H29" s="31" t="s">
        <v>102</v>
      </c>
      <c r="I29" s="31" t="s">
        <v>102</v>
      </c>
      <c r="J29" s="31">
        <f>'[1]проектная производит.'!$D$28-'[2]июль'!$F$37</f>
        <v>0.7787363333333334</v>
      </c>
    </row>
    <row r="30" spans="1:10" ht="12.75">
      <c r="A30" s="32">
        <v>18</v>
      </c>
      <c r="B30" s="28" t="s">
        <v>30</v>
      </c>
      <c r="C30" s="15" t="s">
        <v>77</v>
      </c>
      <c r="D30" s="15" t="s">
        <v>79</v>
      </c>
      <c r="E30" s="30">
        <v>1334.92</v>
      </c>
      <c r="F30" s="30">
        <v>1334.92</v>
      </c>
      <c r="G30" s="31" t="s">
        <v>102</v>
      </c>
      <c r="H30" s="31" t="s">
        <v>102</v>
      </c>
      <c r="I30" s="31" t="s">
        <v>102</v>
      </c>
      <c r="J30" s="31">
        <f>'[1]проектная производит.'!$D$30-'[2]июль'!$F$39</f>
        <v>14.775784666666667</v>
      </c>
    </row>
    <row r="31" spans="1:10" ht="12.75">
      <c r="A31" s="27">
        <v>19</v>
      </c>
      <c r="B31" s="33" t="s">
        <v>31</v>
      </c>
      <c r="C31" s="15" t="s">
        <v>77</v>
      </c>
      <c r="D31" s="15" t="s">
        <v>80</v>
      </c>
      <c r="E31" s="30">
        <v>1334.92</v>
      </c>
      <c r="F31" s="30">
        <v>1334.92</v>
      </c>
      <c r="G31" s="31" t="s">
        <v>102</v>
      </c>
      <c r="H31" s="31" t="s">
        <v>102</v>
      </c>
      <c r="I31" s="31" t="s">
        <v>102</v>
      </c>
      <c r="J31" s="31">
        <f>'[1]проектная производит.'!$D$31-'[2]июль'!$F$39</f>
        <v>0.6507846666666667</v>
      </c>
    </row>
    <row r="32" spans="1:10" ht="12.75">
      <c r="A32" s="32">
        <v>20</v>
      </c>
      <c r="B32" s="28" t="s">
        <v>32</v>
      </c>
      <c r="C32" s="15" t="s">
        <v>77</v>
      </c>
      <c r="D32" s="15" t="s">
        <v>81</v>
      </c>
      <c r="E32" s="30">
        <v>1334.92</v>
      </c>
      <c r="F32" s="30">
        <v>1334.92</v>
      </c>
      <c r="G32" s="31" t="s">
        <v>102</v>
      </c>
      <c r="H32" s="31" t="s">
        <v>102</v>
      </c>
      <c r="I32" s="31" t="s">
        <v>102</v>
      </c>
      <c r="J32" s="31">
        <f>'[1]проектная производит.'!$D$32-'[2]июль'!$F$36</f>
        <v>13.681067</v>
      </c>
    </row>
    <row r="33" spans="1:10" ht="12.75">
      <c r="A33" s="27">
        <v>21</v>
      </c>
      <c r="B33" s="33" t="s">
        <v>33</v>
      </c>
      <c r="C33" s="15" t="s">
        <v>32</v>
      </c>
      <c r="D33" s="15" t="s">
        <v>82</v>
      </c>
      <c r="E33" s="30">
        <v>1334.92</v>
      </c>
      <c r="F33" s="30">
        <v>1334.92</v>
      </c>
      <c r="G33" s="31" t="s">
        <v>102</v>
      </c>
      <c r="H33" s="31" t="s">
        <v>102</v>
      </c>
      <c r="I33" s="31" t="s">
        <v>102</v>
      </c>
      <c r="J33" s="31">
        <f>'[1]проектная производит.'!$D$33-'[2]июль'!$F$36</f>
        <v>0.6602336666666666</v>
      </c>
    </row>
    <row r="34" spans="1:10" ht="12.75">
      <c r="A34" s="32">
        <v>22</v>
      </c>
      <c r="B34" s="28" t="s">
        <v>34</v>
      </c>
      <c r="C34" s="15" t="s">
        <v>83</v>
      </c>
      <c r="D34" s="15" t="s">
        <v>122</v>
      </c>
      <c r="E34" s="30">
        <v>1334.92</v>
      </c>
      <c r="F34" s="30">
        <v>1334.92</v>
      </c>
      <c r="G34" s="31" t="s">
        <v>102</v>
      </c>
      <c r="H34" s="31" t="s">
        <v>102</v>
      </c>
      <c r="I34" s="31" t="s">
        <v>102</v>
      </c>
      <c r="J34" s="31">
        <f>'[1]проектная производит.'!$D$34-'[2]июль'!$F$27-'[2]июль'!$F$28-'[2]июль'!$F$29</f>
        <v>9.645670333333333</v>
      </c>
    </row>
    <row r="35" spans="1:10" ht="12.75">
      <c r="A35" s="27">
        <v>23</v>
      </c>
      <c r="B35" s="33" t="s">
        <v>35</v>
      </c>
      <c r="C35" s="15" t="s">
        <v>84</v>
      </c>
      <c r="D35" s="15" t="s">
        <v>85</v>
      </c>
      <c r="E35" s="30">
        <v>1334.92</v>
      </c>
      <c r="F35" s="30">
        <v>1334.92</v>
      </c>
      <c r="G35" s="31" t="s">
        <v>102</v>
      </c>
      <c r="H35" s="31" t="s">
        <v>102</v>
      </c>
      <c r="I35" s="31" t="s">
        <v>102</v>
      </c>
      <c r="J35" s="31">
        <f>'[1]проектная производит.'!$D$35-'[2]июль'!$F$27</f>
        <v>0.7209416666666666</v>
      </c>
    </row>
    <row r="36" spans="1:10" ht="12.75">
      <c r="A36" s="32">
        <v>24</v>
      </c>
      <c r="B36" s="33" t="s">
        <v>36</v>
      </c>
      <c r="C36" s="15" t="s">
        <v>84</v>
      </c>
      <c r="D36" s="15" t="s">
        <v>86</v>
      </c>
      <c r="E36" s="30">
        <v>1334.92</v>
      </c>
      <c r="F36" s="30">
        <v>1334.92</v>
      </c>
      <c r="G36" s="31" t="s">
        <v>102</v>
      </c>
      <c r="H36" s="31" t="s">
        <v>102</v>
      </c>
      <c r="I36" s="31" t="s">
        <v>102</v>
      </c>
      <c r="J36" s="31">
        <f>'[1]проектная производит.'!$D$36-'[2]июль'!$F$28</f>
        <v>0.7247286666666666</v>
      </c>
    </row>
    <row r="37" spans="1:10" ht="12.75">
      <c r="A37" s="27">
        <v>25</v>
      </c>
      <c r="B37" s="33" t="s">
        <v>110</v>
      </c>
      <c r="C37" s="15" t="s">
        <v>84</v>
      </c>
      <c r="D37" s="33" t="s">
        <v>111</v>
      </c>
      <c r="E37" s="30">
        <v>1334.92</v>
      </c>
      <c r="F37" s="30">
        <v>1334.92</v>
      </c>
      <c r="G37" s="31" t="s">
        <v>102</v>
      </c>
      <c r="H37" s="31" t="s">
        <v>102</v>
      </c>
      <c r="I37" s="31" t="s">
        <v>102</v>
      </c>
      <c r="J37" s="31">
        <f>'[1]проектная производит.'!$D$55-'[2]июль'!$F$29</f>
        <v>0.1343201754385965</v>
      </c>
    </row>
    <row r="38" spans="1:10" ht="12.75">
      <c r="A38" s="32">
        <v>26</v>
      </c>
      <c r="B38" s="33" t="s">
        <v>37</v>
      </c>
      <c r="C38" s="15" t="s">
        <v>87</v>
      </c>
      <c r="D38" s="15" t="s">
        <v>88</v>
      </c>
      <c r="E38" s="30">
        <v>1334.92</v>
      </c>
      <c r="F38" s="30">
        <v>1334.92</v>
      </c>
      <c r="G38" s="31" t="s">
        <v>102</v>
      </c>
      <c r="H38" s="31" t="s">
        <v>102</v>
      </c>
      <c r="I38" s="31" t="s">
        <v>102</v>
      </c>
      <c r="J38" s="31">
        <f>'[1]проектная производит.'!$D$38-'[2]июль'!$F$41</f>
        <v>44</v>
      </c>
    </row>
    <row r="39" spans="1:10" ht="12.75">
      <c r="A39" s="27">
        <v>27</v>
      </c>
      <c r="B39" s="28" t="s">
        <v>38</v>
      </c>
      <c r="C39" s="15" t="s">
        <v>57</v>
      </c>
      <c r="D39" s="15" t="s">
        <v>89</v>
      </c>
      <c r="E39" s="30">
        <v>1334.92</v>
      </c>
      <c r="F39" s="30">
        <v>1334.92</v>
      </c>
      <c r="G39" s="31" t="s">
        <v>102</v>
      </c>
      <c r="H39" s="31" t="s">
        <v>102</v>
      </c>
      <c r="I39" s="31" t="s">
        <v>102</v>
      </c>
      <c r="J39" s="31">
        <f>'[1]проектная производит.'!$D$38+'[2]июль'!$F$42</f>
        <v>44.077958</v>
      </c>
    </row>
    <row r="40" spans="1:10" ht="12.75">
      <c r="A40" s="32">
        <v>28</v>
      </c>
      <c r="B40" s="33" t="s">
        <v>39</v>
      </c>
      <c r="C40" s="15" t="s">
        <v>90</v>
      </c>
      <c r="D40" s="15" t="s">
        <v>91</v>
      </c>
      <c r="E40" s="30">
        <v>1334.92</v>
      </c>
      <c r="F40" s="30">
        <v>1334.92</v>
      </c>
      <c r="G40" s="31" t="s">
        <v>102</v>
      </c>
      <c r="H40" s="31" t="s">
        <v>102</v>
      </c>
      <c r="I40" s="31" t="s">
        <v>102</v>
      </c>
      <c r="J40" s="31">
        <f>'[1]проектная производит.'!$D$39-'[2]июль'!$F$42</f>
        <v>7.222042</v>
      </c>
    </row>
    <row r="41" spans="1:10" ht="12.75">
      <c r="A41" s="27">
        <v>29</v>
      </c>
      <c r="B41" s="28" t="s">
        <v>40</v>
      </c>
      <c r="C41" s="15" t="s">
        <v>90</v>
      </c>
      <c r="D41" s="15" t="s">
        <v>41</v>
      </c>
      <c r="E41" s="30">
        <v>1334.92</v>
      </c>
      <c r="F41" s="30">
        <v>1334.92</v>
      </c>
      <c r="G41" s="31" t="s">
        <v>102</v>
      </c>
      <c r="H41" s="31" t="s">
        <v>102</v>
      </c>
      <c r="I41" s="31" t="s">
        <v>102</v>
      </c>
      <c r="J41" s="31">
        <f>'[1]проектная производит.'!$D$40-'[2]июль'!$F$43-'[2]июль'!$F$44-'[2]июль'!$F$45-'[2]июль'!$F$46-'[2]июль'!$F$47-'[2]июль'!$F$48-'[2]июль'!$F$49-'[2]июль'!$F$50-'[2]июль'!$F$51-'[2]июль'!$F$52-'[2]июль'!$F$53</f>
        <v>43.803127</v>
      </c>
    </row>
    <row r="42" spans="1:10" ht="12.75">
      <c r="A42" s="32">
        <v>30</v>
      </c>
      <c r="B42" s="28" t="s">
        <v>41</v>
      </c>
      <c r="C42" s="15" t="s">
        <v>92</v>
      </c>
      <c r="D42" s="15" t="s">
        <v>93</v>
      </c>
      <c r="E42" s="30">
        <v>1334.92</v>
      </c>
      <c r="F42" s="30">
        <v>1334.92</v>
      </c>
      <c r="G42" s="31" t="s">
        <v>102</v>
      </c>
      <c r="H42" s="31" t="s">
        <v>102</v>
      </c>
      <c r="I42" s="31" t="s">
        <v>102</v>
      </c>
      <c r="J42" s="31">
        <f>'[1]проектная производит.'!$D$41-'[2]июль'!$F$47</f>
        <v>3.711520333333333</v>
      </c>
    </row>
    <row r="43" spans="1:10" ht="12.75">
      <c r="A43" s="27">
        <v>31</v>
      </c>
      <c r="B43" s="33" t="s">
        <v>42</v>
      </c>
      <c r="C43" s="15" t="s">
        <v>41</v>
      </c>
      <c r="D43" s="15" t="s">
        <v>94</v>
      </c>
      <c r="E43" s="30">
        <v>1334.92</v>
      </c>
      <c r="F43" s="30">
        <v>1334.92</v>
      </c>
      <c r="G43" s="31" t="s">
        <v>102</v>
      </c>
      <c r="H43" s="31" t="s">
        <v>102</v>
      </c>
      <c r="I43" s="31" t="s">
        <v>102</v>
      </c>
      <c r="J43" s="31">
        <f>'[1]проектная производит.'!$D$43-'[2]июль'!$F$43</f>
        <v>3.63568</v>
      </c>
    </row>
    <row r="44" spans="1:10" ht="12.75">
      <c r="A44" s="32">
        <v>32</v>
      </c>
      <c r="B44" s="33" t="s">
        <v>43</v>
      </c>
      <c r="C44" s="15" t="s">
        <v>41</v>
      </c>
      <c r="D44" s="15" t="s">
        <v>95</v>
      </c>
      <c r="E44" s="30">
        <v>1334.92</v>
      </c>
      <c r="F44" s="30">
        <v>1334.92</v>
      </c>
      <c r="G44" s="31" t="s">
        <v>102</v>
      </c>
      <c r="H44" s="31" t="s">
        <v>102</v>
      </c>
      <c r="I44" s="31" t="s">
        <v>102</v>
      </c>
      <c r="J44" s="31">
        <f>'[1]проектная производит.'!$D$44-'[2]июль'!$F$46</f>
        <v>1.453484</v>
      </c>
    </row>
    <row r="45" spans="1:10" ht="12.75">
      <c r="A45" s="27">
        <v>33</v>
      </c>
      <c r="B45" s="33" t="s">
        <v>44</v>
      </c>
      <c r="C45" s="35" t="s">
        <v>41</v>
      </c>
      <c r="D45" s="35" t="s">
        <v>96</v>
      </c>
      <c r="E45" s="30">
        <v>1334.92</v>
      </c>
      <c r="F45" s="30">
        <v>1334.92</v>
      </c>
      <c r="G45" s="31" t="s">
        <v>102</v>
      </c>
      <c r="H45" s="31" t="s">
        <v>102</v>
      </c>
      <c r="I45" s="31" t="s">
        <v>102</v>
      </c>
      <c r="J45" s="31">
        <f>'[1]проектная производит.'!$D$45-'[2]июль'!$F$44</f>
        <v>3.6138879999999998</v>
      </c>
    </row>
    <row r="46" spans="1:10" ht="12.75">
      <c r="A46" s="32">
        <v>34</v>
      </c>
      <c r="B46" s="33" t="s">
        <v>120</v>
      </c>
      <c r="C46" s="35" t="s">
        <v>41</v>
      </c>
      <c r="D46" s="35" t="s">
        <v>124</v>
      </c>
      <c r="E46" s="30">
        <v>1334.92</v>
      </c>
      <c r="F46" s="30">
        <v>1334.92</v>
      </c>
      <c r="G46" s="31" t="s">
        <v>102</v>
      </c>
      <c r="H46" s="31" t="s">
        <v>102</v>
      </c>
      <c r="I46" s="31" t="s">
        <v>102</v>
      </c>
      <c r="J46" s="31">
        <f>'[1]проектная производит.'!$D$59-'[2]июль'!$F$45</f>
        <v>1.2531544187582562</v>
      </c>
    </row>
    <row r="47" spans="1:10" ht="12.75">
      <c r="A47" s="27">
        <v>35</v>
      </c>
      <c r="B47" s="33" t="s">
        <v>45</v>
      </c>
      <c r="C47" s="15" t="s">
        <v>41</v>
      </c>
      <c r="D47" s="15" t="s">
        <v>97</v>
      </c>
      <c r="E47" s="30">
        <v>1334.92</v>
      </c>
      <c r="F47" s="30">
        <v>1334.92</v>
      </c>
      <c r="G47" s="31" t="s">
        <v>102</v>
      </c>
      <c r="H47" s="31" t="s">
        <v>102</v>
      </c>
      <c r="I47" s="31" t="s">
        <v>102</v>
      </c>
      <c r="J47" s="31">
        <f>'[1]проектная производит.'!$D$46-'[2]июль'!$F$47</f>
        <v>7.215687</v>
      </c>
    </row>
    <row r="48" spans="1:10" ht="12.75">
      <c r="A48" s="32">
        <v>36</v>
      </c>
      <c r="B48" s="28" t="s">
        <v>112</v>
      </c>
      <c r="C48" s="15" t="s">
        <v>41</v>
      </c>
      <c r="D48" s="15" t="s">
        <v>109</v>
      </c>
      <c r="E48" s="30">
        <v>1334.92</v>
      </c>
      <c r="F48" s="30">
        <v>1334.92</v>
      </c>
      <c r="G48" s="31" t="s">
        <v>102</v>
      </c>
      <c r="H48" s="31" t="s">
        <v>102</v>
      </c>
      <c r="I48" s="31" t="s">
        <v>102</v>
      </c>
      <c r="J48" s="31">
        <f>'[1]проектная производит.'!$D$42-'[2]июль'!$F$52-'[2]июль'!$F$53</f>
        <v>35.60994933333333</v>
      </c>
    </row>
    <row r="49" spans="1:10" ht="12.75">
      <c r="A49" s="27">
        <v>37</v>
      </c>
      <c r="B49" s="33" t="s">
        <v>46</v>
      </c>
      <c r="C49" s="15" t="s">
        <v>106</v>
      </c>
      <c r="D49" s="15" t="s">
        <v>98</v>
      </c>
      <c r="E49" s="30">
        <v>1334.92</v>
      </c>
      <c r="F49" s="30">
        <v>1334.92</v>
      </c>
      <c r="G49" s="31" t="s">
        <v>102</v>
      </c>
      <c r="H49" s="31" t="s">
        <v>102</v>
      </c>
      <c r="I49" s="31" t="s">
        <v>102</v>
      </c>
      <c r="J49" s="31">
        <f>'[1]проектная производит.'!$D$47-'[2]июль'!$F$52</f>
        <v>1.456616</v>
      </c>
    </row>
    <row r="50" spans="1:10" ht="12.75">
      <c r="A50" s="32">
        <v>38</v>
      </c>
      <c r="B50" s="33" t="s">
        <v>105</v>
      </c>
      <c r="C50" s="15" t="s">
        <v>106</v>
      </c>
      <c r="D50" s="15" t="s">
        <v>107</v>
      </c>
      <c r="E50" s="30">
        <v>1334.92</v>
      </c>
      <c r="F50" s="30">
        <v>1334.92</v>
      </c>
      <c r="G50" s="31" t="s">
        <v>102</v>
      </c>
      <c r="H50" s="31" t="s">
        <v>102</v>
      </c>
      <c r="I50" s="31" t="s">
        <v>102</v>
      </c>
      <c r="J50" s="31">
        <f>'[1]проектная производит.'!$D$51-'[2]июль'!$F$53</f>
        <v>10.930000000000001</v>
      </c>
    </row>
    <row r="51" spans="1:10" ht="12.75" customHeight="1">
      <c r="A51" s="27">
        <v>39</v>
      </c>
      <c r="B51" s="14" t="s">
        <v>113</v>
      </c>
      <c r="C51" s="15" t="s">
        <v>41</v>
      </c>
      <c r="D51" s="15" t="s">
        <v>123</v>
      </c>
      <c r="E51" s="30">
        <v>1334.92</v>
      </c>
      <c r="F51" s="30">
        <v>1334.92</v>
      </c>
      <c r="G51" s="31" t="s">
        <v>102</v>
      </c>
      <c r="H51" s="31" t="s">
        <v>102</v>
      </c>
      <c r="I51" s="31" t="s">
        <v>102</v>
      </c>
      <c r="J51" s="31">
        <f>'[1]проектная производит.'!$D$50-'[2]июль'!$F$51-'[2]июль'!$F$48-'[2]июль'!$F$49-'[2]июль'!$F$50</f>
        <v>23.112537</v>
      </c>
    </row>
    <row r="52" spans="1:10" ht="12.75" customHeight="1">
      <c r="A52" s="32">
        <v>40</v>
      </c>
      <c r="B52" s="33" t="s">
        <v>47</v>
      </c>
      <c r="C52" s="15" t="s">
        <v>113</v>
      </c>
      <c r="D52" s="15" t="s">
        <v>99</v>
      </c>
      <c r="E52" s="30">
        <v>1334.92</v>
      </c>
      <c r="F52" s="30">
        <v>1334.92</v>
      </c>
      <c r="G52" s="31" t="s">
        <v>102</v>
      </c>
      <c r="H52" s="31" t="s">
        <v>102</v>
      </c>
      <c r="I52" s="31" t="s">
        <v>102</v>
      </c>
      <c r="J52" s="31">
        <f>'[1]проектная производит.'!$D$49-'[2]июль'!$F$51</f>
        <v>1.6013203333333332</v>
      </c>
    </row>
    <row r="53" spans="1:10" ht="12.75" customHeight="1">
      <c r="A53" s="27">
        <v>41</v>
      </c>
      <c r="B53" s="33" t="s">
        <v>114</v>
      </c>
      <c r="C53" s="15" t="s">
        <v>113</v>
      </c>
      <c r="D53" s="33" t="s">
        <v>115</v>
      </c>
      <c r="E53" s="30">
        <v>1334.92</v>
      </c>
      <c r="F53" s="30">
        <v>1334.92</v>
      </c>
      <c r="G53" s="31" t="s">
        <v>102</v>
      </c>
      <c r="H53" s="31" t="s">
        <v>102</v>
      </c>
      <c r="I53" s="31" t="s">
        <v>102</v>
      </c>
      <c r="J53" s="31">
        <f>'[1]проектная производит.'!$D$56-'[2]июль'!$F$48</f>
        <v>0.6825476882430647</v>
      </c>
    </row>
    <row r="54" spans="1:10" ht="12.75" customHeight="1">
      <c r="A54" s="32">
        <v>42</v>
      </c>
      <c r="B54" s="33" t="s">
        <v>116</v>
      </c>
      <c r="C54" s="15" t="s">
        <v>113</v>
      </c>
      <c r="D54" s="33" t="s">
        <v>117</v>
      </c>
      <c r="E54" s="30">
        <v>1334.92</v>
      </c>
      <c r="F54" s="30">
        <v>1334.92</v>
      </c>
      <c r="G54" s="31" t="s">
        <v>102</v>
      </c>
      <c r="H54" s="31" t="s">
        <v>102</v>
      </c>
      <c r="I54" s="31" t="s">
        <v>102</v>
      </c>
      <c r="J54" s="31">
        <f>'[1]проектная производит.'!$D$57-'[2]июль'!$F$49</f>
        <v>1.0903748348745044</v>
      </c>
    </row>
    <row r="55" spans="1:10" ht="12.75" customHeight="1">
      <c r="A55" s="27">
        <v>43</v>
      </c>
      <c r="B55" s="33" t="s">
        <v>118</v>
      </c>
      <c r="C55" s="15" t="s">
        <v>113</v>
      </c>
      <c r="D55" s="33" t="s">
        <v>119</v>
      </c>
      <c r="E55" s="30">
        <v>1334.92</v>
      </c>
      <c r="F55" s="30">
        <v>1334.92</v>
      </c>
      <c r="G55" s="31" t="s">
        <v>102</v>
      </c>
      <c r="H55" s="31" t="s">
        <v>102</v>
      </c>
      <c r="I55" s="31" t="s">
        <v>102</v>
      </c>
      <c r="J55" s="31">
        <f>'[1]проектная производит.'!$D$58-'[2]июль'!$F$50</f>
        <v>0.37776849405548213</v>
      </c>
    </row>
    <row r="56" spans="1:10" ht="12.75" customHeight="1">
      <c r="A56" s="32">
        <v>44</v>
      </c>
      <c r="B56" s="33" t="s">
        <v>48</v>
      </c>
      <c r="C56" s="36" t="s">
        <v>100</v>
      </c>
      <c r="D56" s="36" t="s">
        <v>101</v>
      </c>
      <c r="E56" s="30">
        <v>1978.4</v>
      </c>
      <c r="F56" s="30">
        <v>1978.4</v>
      </c>
      <c r="G56" s="31" t="s">
        <v>102</v>
      </c>
      <c r="H56" s="31" t="s">
        <v>102</v>
      </c>
      <c r="I56" s="31" t="s">
        <v>102</v>
      </c>
      <c r="J56" s="31">
        <f>'[1]проектная производит.'!$D$53-3613099.71/1000000</f>
        <v>29.25077029</v>
      </c>
    </row>
    <row r="57" spans="1:10" ht="12.75">
      <c r="A57" s="46"/>
      <c r="B57" s="50" t="s">
        <v>131</v>
      </c>
      <c r="C57" s="50"/>
      <c r="D57" s="50"/>
      <c r="E57" s="50"/>
      <c r="F57" s="50"/>
      <c r="G57" s="50"/>
      <c r="H57" s="50"/>
      <c r="I57" s="50"/>
      <c r="J57" s="50"/>
    </row>
    <row r="58" spans="1:10" ht="12.75">
      <c r="A58" s="8">
        <v>45</v>
      </c>
      <c r="B58" s="38" t="s">
        <v>57</v>
      </c>
      <c r="C58" s="39"/>
      <c r="D58" s="39"/>
      <c r="E58" s="56">
        <v>1334.92</v>
      </c>
      <c r="F58" s="56">
        <v>1334.92</v>
      </c>
      <c r="G58" s="57" t="s">
        <v>102</v>
      </c>
      <c r="H58" s="57" t="s">
        <v>102</v>
      </c>
      <c r="I58" s="57" t="s">
        <v>102</v>
      </c>
      <c r="J58" s="58">
        <v>0.4664269721978579</v>
      </c>
    </row>
    <row r="59" spans="1:10" ht="12.75">
      <c r="A59" s="8">
        <v>46</v>
      </c>
      <c r="B59" s="40" t="s">
        <v>132</v>
      </c>
      <c r="C59" s="40" t="s">
        <v>133</v>
      </c>
      <c r="D59" s="40" t="s">
        <v>134</v>
      </c>
      <c r="E59" s="56">
        <v>1334.92</v>
      </c>
      <c r="F59" s="56">
        <v>1334.92</v>
      </c>
      <c r="G59" s="57" t="s">
        <v>102</v>
      </c>
      <c r="H59" s="57" t="s">
        <v>102</v>
      </c>
      <c r="I59" s="57" t="s">
        <v>102</v>
      </c>
      <c r="J59" s="59">
        <v>0.005655474043882451</v>
      </c>
    </row>
    <row r="60" spans="1:10" ht="12.75">
      <c r="A60" s="8">
        <v>47</v>
      </c>
      <c r="B60" s="41" t="s">
        <v>135</v>
      </c>
      <c r="C60" s="44"/>
      <c r="D60" s="44"/>
      <c r="E60" s="56">
        <v>1334.92</v>
      </c>
      <c r="F60" s="56">
        <v>1334.92</v>
      </c>
      <c r="G60" s="57" t="s">
        <v>102</v>
      </c>
      <c r="H60" s="57" t="s">
        <v>102</v>
      </c>
      <c r="I60" s="57" t="s">
        <v>102</v>
      </c>
      <c r="J60" s="60">
        <v>1.4066922134011772</v>
      </c>
    </row>
    <row r="61" spans="1:10" ht="25.5">
      <c r="A61" s="8">
        <v>48</v>
      </c>
      <c r="B61" s="42" t="s">
        <v>136</v>
      </c>
      <c r="C61" s="40" t="s">
        <v>137</v>
      </c>
      <c r="D61" s="40" t="s">
        <v>138</v>
      </c>
      <c r="E61" s="56">
        <v>1334.92</v>
      </c>
      <c r="F61" s="56">
        <v>1334.92</v>
      </c>
      <c r="G61" s="57" t="s">
        <v>102</v>
      </c>
      <c r="H61" s="57" t="s">
        <v>102</v>
      </c>
      <c r="I61" s="57" t="s">
        <v>102</v>
      </c>
      <c r="J61" s="60">
        <v>0.08373820098044756</v>
      </c>
    </row>
    <row r="62" spans="1:10" ht="12.75">
      <c r="A62" s="8">
        <v>49</v>
      </c>
      <c r="B62" s="42" t="s">
        <v>139</v>
      </c>
      <c r="C62" s="40" t="s">
        <v>140</v>
      </c>
      <c r="D62" s="40" t="s">
        <v>141</v>
      </c>
      <c r="E62" s="56">
        <v>1334.92</v>
      </c>
      <c r="F62" s="56">
        <v>1334.92</v>
      </c>
      <c r="G62" s="57" t="s">
        <v>102</v>
      </c>
      <c r="H62" s="57" t="s">
        <v>102</v>
      </c>
      <c r="I62" s="57" t="s">
        <v>102</v>
      </c>
      <c r="J62" s="60">
        <v>0.0001724242436873349</v>
      </c>
    </row>
    <row r="63" spans="1:10" ht="12.75">
      <c r="A63" s="8">
        <v>50</v>
      </c>
      <c r="B63" s="42" t="s">
        <v>142</v>
      </c>
      <c r="C63" s="40" t="s">
        <v>143</v>
      </c>
      <c r="D63" s="40" t="s">
        <v>144</v>
      </c>
      <c r="E63" s="56">
        <v>1334.92</v>
      </c>
      <c r="F63" s="56">
        <v>1334.92</v>
      </c>
      <c r="G63" s="57" t="s">
        <v>102</v>
      </c>
      <c r="H63" s="57" t="s">
        <v>102</v>
      </c>
      <c r="I63" s="57" t="s">
        <v>102</v>
      </c>
      <c r="J63" s="60">
        <v>0.0008410657607406</v>
      </c>
    </row>
    <row r="64" spans="1:10" ht="12.75">
      <c r="A64" s="8">
        <v>51</v>
      </c>
      <c r="B64" s="42" t="s">
        <v>145</v>
      </c>
      <c r="C64" s="40" t="s">
        <v>146</v>
      </c>
      <c r="D64" s="40" t="s">
        <v>147</v>
      </c>
      <c r="E64" s="56">
        <v>1334.92</v>
      </c>
      <c r="F64" s="56">
        <v>1334.92</v>
      </c>
      <c r="G64" s="57" t="s">
        <v>102</v>
      </c>
      <c r="H64" s="57" t="s">
        <v>102</v>
      </c>
      <c r="I64" s="57" t="s">
        <v>102</v>
      </c>
      <c r="J64" s="61">
        <v>0.00437341374993128</v>
      </c>
    </row>
    <row r="65" spans="1:10" ht="12.75">
      <c r="A65" s="8">
        <v>52</v>
      </c>
      <c r="B65" s="42" t="s">
        <v>148</v>
      </c>
      <c r="C65" s="40" t="s">
        <v>149</v>
      </c>
      <c r="D65" s="40" t="s">
        <v>150</v>
      </c>
      <c r="E65" s="56">
        <v>1334.92</v>
      </c>
      <c r="F65" s="56">
        <v>1334.92</v>
      </c>
      <c r="G65" s="57" t="s">
        <v>102</v>
      </c>
      <c r="H65" s="57" t="s">
        <v>102</v>
      </c>
      <c r="I65" s="57" t="s">
        <v>102</v>
      </c>
      <c r="J65" s="60">
        <v>0.008373854311297875</v>
      </c>
    </row>
    <row r="66" spans="1:10" ht="25.5">
      <c r="A66" s="8">
        <v>53</v>
      </c>
      <c r="B66" s="42" t="s">
        <v>151</v>
      </c>
      <c r="C66" s="40" t="s">
        <v>152</v>
      </c>
      <c r="D66" s="40" t="s">
        <v>153</v>
      </c>
      <c r="E66" s="56">
        <v>1334.92</v>
      </c>
      <c r="F66" s="56">
        <v>1334.92</v>
      </c>
      <c r="G66" s="57" t="s">
        <v>102</v>
      </c>
      <c r="H66" s="57" t="s">
        <v>102</v>
      </c>
      <c r="I66" s="57" t="s">
        <v>102</v>
      </c>
      <c r="J66" s="60">
        <v>0.0008164218533592654</v>
      </c>
    </row>
    <row r="67" spans="1:10" ht="25.5">
      <c r="A67" s="8">
        <v>54</v>
      </c>
      <c r="B67" s="42" t="s">
        <v>154</v>
      </c>
      <c r="C67" s="40" t="s">
        <v>155</v>
      </c>
      <c r="D67" s="40" t="s">
        <v>156</v>
      </c>
      <c r="E67" s="56">
        <v>1334.92</v>
      </c>
      <c r="F67" s="56">
        <v>1334.92</v>
      </c>
      <c r="G67" s="57" t="s">
        <v>102</v>
      </c>
      <c r="H67" s="57" t="s">
        <v>102</v>
      </c>
      <c r="I67" s="57" t="s">
        <v>102</v>
      </c>
      <c r="J67" s="60">
        <v>0.0004601243183704105</v>
      </c>
    </row>
    <row r="68" spans="1:10" ht="25.5">
      <c r="A68" s="8">
        <v>55</v>
      </c>
      <c r="B68" s="42" t="s">
        <v>157</v>
      </c>
      <c r="C68" s="40" t="s">
        <v>158</v>
      </c>
      <c r="D68" s="40" t="s">
        <v>159</v>
      </c>
      <c r="E68" s="56">
        <v>1334.92</v>
      </c>
      <c r="F68" s="56">
        <v>1334.92</v>
      </c>
      <c r="G68" s="57" t="s">
        <v>102</v>
      </c>
      <c r="H68" s="57" t="s">
        <v>102</v>
      </c>
      <c r="I68" s="57" t="s">
        <v>102</v>
      </c>
      <c r="J68" s="60">
        <v>0.0008587041014201027</v>
      </c>
    </row>
    <row r="69" spans="1:10" ht="25.5">
      <c r="A69" s="8">
        <v>56</v>
      </c>
      <c r="B69" s="42" t="s">
        <v>160</v>
      </c>
      <c r="C69" s="40" t="s">
        <v>161</v>
      </c>
      <c r="D69" s="40" t="s">
        <v>162</v>
      </c>
      <c r="E69" s="56">
        <v>1334.92</v>
      </c>
      <c r="F69" s="56">
        <v>1334.92</v>
      </c>
      <c r="G69" s="57" t="s">
        <v>102</v>
      </c>
      <c r="H69" s="57" t="s">
        <v>102</v>
      </c>
      <c r="I69" s="57" t="s">
        <v>102</v>
      </c>
      <c r="J69" s="59">
        <v>0.0020964364090851565</v>
      </c>
    </row>
    <row r="70" spans="1:10" ht="12.75">
      <c r="A70" s="8">
        <v>57</v>
      </c>
      <c r="B70" s="41" t="s">
        <v>163</v>
      </c>
      <c r="C70" s="40"/>
      <c r="D70" s="40"/>
      <c r="E70" s="56">
        <v>1334.92</v>
      </c>
      <c r="F70" s="56">
        <v>1334.92</v>
      </c>
      <c r="G70" s="57" t="s">
        <v>102</v>
      </c>
      <c r="H70" s="57" t="s">
        <v>102</v>
      </c>
      <c r="I70" s="57" t="s">
        <v>102</v>
      </c>
      <c r="J70" s="58">
        <v>0.2163874095045714</v>
      </c>
    </row>
    <row r="71" spans="1:10" ht="12.75">
      <c r="A71" s="8">
        <v>58</v>
      </c>
      <c r="B71" s="42" t="s">
        <v>164</v>
      </c>
      <c r="C71" s="40" t="s">
        <v>165</v>
      </c>
      <c r="D71" s="40" t="s">
        <v>166</v>
      </c>
      <c r="E71" s="56">
        <v>1334.92</v>
      </c>
      <c r="F71" s="56">
        <v>1334.92</v>
      </c>
      <c r="G71" s="57" t="s">
        <v>102</v>
      </c>
      <c r="H71" s="57" t="s">
        <v>102</v>
      </c>
      <c r="I71" s="57" t="s">
        <v>102</v>
      </c>
      <c r="J71" s="59">
        <v>0.0008346031135666335</v>
      </c>
    </row>
    <row r="72" spans="1:10" ht="12.75">
      <c r="A72" s="8">
        <v>59</v>
      </c>
      <c r="B72" s="42" t="s">
        <v>167</v>
      </c>
      <c r="C72" s="40" t="s">
        <v>168</v>
      </c>
      <c r="D72" s="40" t="s">
        <v>169</v>
      </c>
      <c r="E72" s="56">
        <v>1334.92</v>
      </c>
      <c r="F72" s="56">
        <v>1334.92</v>
      </c>
      <c r="G72" s="57" t="s">
        <v>102</v>
      </c>
      <c r="H72" s="57" t="s">
        <v>102</v>
      </c>
      <c r="I72" s="57" t="s">
        <v>102</v>
      </c>
      <c r="J72" s="59">
        <v>8.474932113534778E-05</v>
      </c>
    </row>
    <row r="73" spans="1:10" ht="12.75">
      <c r="A73" s="8">
        <v>60</v>
      </c>
      <c r="B73" s="42" t="s">
        <v>170</v>
      </c>
      <c r="C73" s="40" t="s">
        <v>171</v>
      </c>
      <c r="D73" s="40" t="s">
        <v>172</v>
      </c>
      <c r="E73" s="56">
        <v>1334.92</v>
      </c>
      <c r="F73" s="56">
        <v>1334.92</v>
      </c>
      <c r="G73" s="57" t="s">
        <v>102</v>
      </c>
      <c r="H73" s="57" t="s">
        <v>102</v>
      </c>
      <c r="I73" s="57" t="s">
        <v>102</v>
      </c>
      <c r="J73" s="59">
        <v>0.00047500662183520923</v>
      </c>
    </row>
    <row r="74" spans="1:10" ht="12.75">
      <c r="A74" s="8">
        <v>61</v>
      </c>
      <c r="B74" s="42" t="s">
        <v>173</v>
      </c>
      <c r="C74" s="40" t="s">
        <v>174</v>
      </c>
      <c r="D74" s="40" t="s">
        <v>175</v>
      </c>
      <c r="E74" s="56">
        <v>1334.92</v>
      </c>
      <c r="F74" s="56">
        <v>1334.92</v>
      </c>
      <c r="G74" s="57" t="s">
        <v>102</v>
      </c>
      <c r="H74" s="57" t="s">
        <v>102</v>
      </c>
      <c r="I74" s="57" t="s">
        <v>102</v>
      </c>
      <c r="J74" s="59">
        <v>0.0004039887764174061</v>
      </c>
    </row>
    <row r="75" spans="1:10" ht="12.75">
      <c r="A75" s="8">
        <v>62</v>
      </c>
      <c r="B75" s="42" t="s">
        <v>176</v>
      </c>
      <c r="C75" s="40" t="s">
        <v>177</v>
      </c>
      <c r="D75" s="40" t="s">
        <v>178</v>
      </c>
      <c r="E75" s="56">
        <v>1334.92</v>
      </c>
      <c r="F75" s="56">
        <v>1334.92</v>
      </c>
      <c r="G75" s="57" t="s">
        <v>102</v>
      </c>
      <c r="H75" s="57" t="s">
        <v>102</v>
      </c>
      <c r="I75" s="57" t="s">
        <v>102</v>
      </c>
      <c r="J75" s="59">
        <v>0.00016606474074116418</v>
      </c>
    </row>
    <row r="76" spans="1:10" ht="12.75">
      <c r="A76" s="8">
        <v>63</v>
      </c>
      <c r="B76" s="43" t="s">
        <v>179</v>
      </c>
      <c r="C76" s="40"/>
      <c r="D76" s="40"/>
      <c r="E76" s="56"/>
      <c r="F76" s="56"/>
      <c r="G76" s="57"/>
      <c r="H76" s="57"/>
      <c r="I76" s="57"/>
      <c r="J76" s="59"/>
    </row>
    <row r="77" spans="1:10" ht="25.5">
      <c r="A77" s="8">
        <v>64</v>
      </c>
      <c r="B77" s="42" t="s">
        <v>180</v>
      </c>
      <c r="C77" s="40" t="s">
        <v>181</v>
      </c>
      <c r="D77" s="40" t="s">
        <v>182</v>
      </c>
      <c r="E77" s="56">
        <v>1334.92</v>
      </c>
      <c r="F77" s="56">
        <v>1334.92</v>
      </c>
      <c r="G77" s="57" t="s">
        <v>102</v>
      </c>
      <c r="H77" s="57" t="s">
        <v>102</v>
      </c>
      <c r="I77" s="57" t="s">
        <v>102</v>
      </c>
      <c r="J77" s="59">
        <v>0.004368335079904983</v>
      </c>
    </row>
    <row r="78" spans="1:10" ht="12.75">
      <c r="A78" s="8">
        <v>65</v>
      </c>
      <c r="B78" s="42" t="s">
        <v>183</v>
      </c>
      <c r="C78" s="40" t="s">
        <v>184</v>
      </c>
      <c r="D78" s="40" t="s">
        <v>185</v>
      </c>
      <c r="E78" s="56">
        <v>1334.92</v>
      </c>
      <c r="F78" s="56">
        <v>1334.92</v>
      </c>
      <c r="G78" s="57" t="s">
        <v>102</v>
      </c>
      <c r="H78" s="57" t="s">
        <v>102</v>
      </c>
      <c r="I78" s="57" t="s">
        <v>102</v>
      </c>
      <c r="J78" s="59">
        <v>0.016804340087234155</v>
      </c>
    </row>
    <row r="79" spans="1:10" ht="12.75">
      <c r="A79" s="8">
        <v>66</v>
      </c>
      <c r="B79" s="42" t="s">
        <v>186</v>
      </c>
      <c r="C79" s="45" t="s">
        <v>187</v>
      </c>
      <c r="D79" s="45" t="s">
        <v>188</v>
      </c>
      <c r="E79" s="56">
        <v>1334.92</v>
      </c>
      <c r="F79" s="56">
        <v>1334.92</v>
      </c>
      <c r="G79" s="57" t="s">
        <v>102</v>
      </c>
      <c r="H79" s="57" t="s">
        <v>102</v>
      </c>
      <c r="I79" s="57" t="s">
        <v>102</v>
      </c>
      <c r="J79" s="59">
        <v>0.004106744433464032</v>
      </c>
    </row>
    <row r="80" spans="2:10" ht="12.75">
      <c r="B80" s="51" t="s">
        <v>108</v>
      </c>
      <c r="C80" s="51"/>
      <c r="D80" s="51"/>
      <c r="E80" s="51"/>
      <c r="F80" s="51"/>
      <c r="G80" s="51"/>
      <c r="H80" s="51"/>
      <c r="I80" s="51"/>
      <c r="J80" s="51"/>
    </row>
  </sheetData>
  <sheetProtection/>
  <mergeCells count="56">
    <mergeCell ref="A6:J6"/>
    <mergeCell ref="K6:T6"/>
    <mergeCell ref="U6:AD6"/>
    <mergeCell ref="AE6:AN6"/>
    <mergeCell ref="AO6:AX6"/>
    <mergeCell ref="AY6:BH6"/>
    <mergeCell ref="HM6:HV6"/>
    <mergeCell ref="HW6:IF6"/>
    <mergeCell ref="DQ6:DZ6"/>
    <mergeCell ref="EA6:EJ6"/>
    <mergeCell ref="EK6:ET6"/>
    <mergeCell ref="EU6:FD6"/>
    <mergeCell ref="FE6:FN6"/>
    <mergeCell ref="FO6:FX6"/>
    <mergeCell ref="FY6:GH6"/>
    <mergeCell ref="GI6:GR6"/>
    <mergeCell ref="GS6:HB6"/>
    <mergeCell ref="HC6:HL6"/>
    <mergeCell ref="BI6:BR6"/>
    <mergeCell ref="BS6:CB6"/>
    <mergeCell ref="CC6:CL6"/>
    <mergeCell ref="CM6:CV6"/>
    <mergeCell ref="CW6:DF6"/>
    <mergeCell ref="DG6:DP6"/>
    <mergeCell ref="IG6:IP6"/>
    <mergeCell ref="IQ6:IV6"/>
    <mergeCell ref="A7:J7"/>
    <mergeCell ref="K7:T7"/>
    <mergeCell ref="U7:AD7"/>
    <mergeCell ref="AE7:AN7"/>
    <mergeCell ref="AO7:AX7"/>
    <mergeCell ref="AY7:BH7"/>
    <mergeCell ref="BI7:BR7"/>
    <mergeCell ref="BS7:CB7"/>
    <mergeCell ref="IG7:IP7"/>
    <mergeCell ref="IQ7:IV7"/>
    <mergeCell ref="EK7:ET7"/>
    <mergeCell ref="EU7:FD7"/>
    <mergeCell ref="FE7:FN7"/>
    <mergeCell ref="FO7:FX7"/>
    <mergeCell ref="FY7:GH7"/>
    <mergeCell ref="GI7:GR7"/>
    <mergeCell ref="HC7:HL7"/>
    <mergeCell ref="HM7:HV7"/>
    <mergeCell ref="HW7:IF7"/>
    <mergeCell ref="CC7:CL7"/>
    <mergeCell ref="CM7:CV7"/>
    <mergeCell ref="CW7:DF7"/>
    <mergeCell ref="DG7:DP7"/>
    <mergeCell ref="DQ7:DZ7"/>
    <mergeCell ref="EA7:EJ7"/>
    <mergeCell ref="B12:J12"/>
    <mergeCell ref="B57:J57"/>
    <mergeCell ref="B80:J80"/>
    <mergeCell ref="A8:J8"/>
    <mergeCell ref="GS7:HB7"/>
  </mergeCells>
  <printOptions/>
  <pageMargins left="0.5905511811023623" right="0.3937007874015748" top="0.3937007874015748" bottom="0.3937007874015748" header="0.1968503937007874" footer="0.1968503937007874"/>
  <pageSetup fitToHeight="2" horizontalDpi="600" verticalDpi="600" orientation="landscape" paperSize="9" scale="6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9"/>
  <sheetViews>
    <sheetView view="pageBreakPreview" zoomScale="112" zoomScaleSheetLayoutView="112" zoomScalePageLayoutView="0" workbookViewId="0" topLeftCell="A53">
      <selection activeCell="C58" sqref="C58:C78"/>
    </sheetView>
  </sheetViews>
  <sheetFormatPr defaultColWidth="9.00390625" defaultRowHeight="12.75"/>
  <cols>
    <col min="1" max="1" width="5.875" style="22" customWidth="1"/>
    <col min="2" max="2" width="41.875" style="22" customWidth="1"/>
    <col min="3" max="3" width="30.875" style="22" customWidth="1"/>
    <col min="4" max="4" width="34.00390625" style="22" customWidth="1"/>
    <col min="5" max="5" width="17.375" style="22" customWidth="1"/>
    <col min="6" max="6" width="16.625" style="22" customWidth="1"/>
    <col min="7" max="7" width="15.375" style="22" customWidth="1"/>
    <col min="8" max="8" width="15.00390625" style="22" customWidth="1"/>
    <col min="9" max="9" width="18.75390625" style="22" customWidth="1"/>
    <col min="10" max="10" width="16.875" style="22" customWidth="1"/>
    <col min="11" max="11" width="9.125" style="22" customWidth="1"/>
    <col min="12" max="16384" width="9.125" style="22" customWidth="1"/>
  </cols>
  <sheetData>
    <row r="1" spans="1:10" ht="12.75">
      <c r="A1" s="20"/>
      <c r="B1" s="20"/>
      <c r="C1" s="20"/>
      <c r="D1" s="20"/>
      <c r="E1" s="20"/>
      <c r="F1" s="20"/>
      <c r="G1" s="20"/>
      <c r="H1" s="20"/>
      <c r="I1" s="20"/>
      <c r="J1" s="21" t="s">
        <v>6</v>
      </c>
    </row>
    <row r="2" spans="1:10" ht="12.75">
      <c r="A2" s="20"/>
      <c r="B2" s="20"/>
      <c r="C2" s="20"/>
      <c r="D2" s="20"/>
      <c r="E2" s="20"/>
      <c r="F2" s="20"/>
      <c r="G2" s="20"/>
      <c r="H2" s="20"/>
      <c r="I2" s="20"/>
      <c r="J2" s="21" t="s">
        <v>3</v>
      </c>
    </row>
    <row r="3" spans="1:10" ht="12.75">
      <c r="A3" s="20"/>
      <c r="B3" s="20"/>
      <c r="C3" s="20"/>
      <c r="D3" s="20"/>
      <c r="E3" s="20"/>
      <c r="F3" s="20"/>
      <c r="G3" s="20"/>
      <c r="H3" s="20"/>
      <c r="I3" s="20"/>
      <c r="J3" s="21" t="s">
        <v>7</v>
      </c>
    </row>
    <row r="4" spans="1:10" ht="15.7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5.75">
      <c r="A5" s="23"/>
      <c r="B5" s="23"/>
      <c r="C5" s="23"/>
      <c r="D5" s="23"/>
      <c r="E5" s="23"/>
      <c r="F5" s="23"/>
      <c r="G5" s="23"/>
      <c r="H5" s="23"/>
      <c r="I5" s="23"/>
      <c r="J5" s="24" t="s">
        <v>8</v>
      </c>
    </row>
    <row r="6" spans="1:256" ht="16.5">
      <c r="A6" s="52" t="s">
        <v>103</v>
      </c>
      <c r="B6" s="52"/>
      <c r="C6" s="52"/>
      <c r="D6" s="52"/>
      <c r="E6" s="52"/>
      <c r="F6" s="52"/>
      <c r="G6" s="52"/>
      <c r="H6" s="52"/>
      <c r="I6" s="52"/>
      <c r="J6" s="52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ht="16.5">
      <c r="A7" s="52" t="s">
        <v>104</v>
      </c>
      <c r="B7" s="52"/>
      <c r="C7" s="52"/>
      <c r="D7" s="52"/>
      <c r="E7" s="52"/>
      <c r="F7" s="52"/>
      <c r="G7" s="52"/>
      <c r="H7" s="52"/>
      <c r="I7" s="52"/>
      <c r="J7" s="52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1:10" ht="16.5">
      <c r="A8" s="52" t="s">
        <v>126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15.7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s="26" customFormat="1" ht="128.25" customHeight="1">
      <c r="A10" s="25" t="s">
        <v>0</v>
      </c>
      <c r="B10" s="25" t="s">
        <v>1</v>
      </c>
      <c r="C10" s="25" t="s">
        <v>5</v>
      </c>
      <c r="D10" s="25" t="s">
        <v>4</v>
      </c>
      <c r="E10" s="25" t="s">
        <v>10</v>
      </c>
      <c r="F10" s="25" t="s">
        <v>11</v>
      </c>
      <c r="G10" s="25" t="s">
        <v>9</v>
      </c>
      <c r="H10" s="25" t="s">
        <v>12</v>
      </c>
      <c r="I10" s="25" t="s">
        <v>13</v>
      </c>
      <c r="J10" s="25" t="s">
        <v>2</v>
      </c>
    </row>
    <row r="11" spans="1:10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</row>
    <row r="12" spans="1:10" ht="12.75">
      <c r="A12" s="27">
        <v>1</v>
      </c>
      <c r="B12" s="28" t="s">
        <v>121</v>
      </c>
      <c r="C12" s="29"/>
      <c r="D12" s="29"/>
      <c r="E12" s="30">
        <v>1334.92</v>
      </c>
      <c r="F12" s="30">
        <v>1334.92</v>
      </c>
      <c r="G12" s="31" t="s">
        <v>102</v>
      </c>
      <c r="H12" s="31" t="s">
        <v>102</v>
      </c>
      <c r="I12" s="31" t="s">
        <v>102</v>
      </c>
      <c r="J12" s="31">
        <f>(920+710+1200+960+510+1200)/12-'[2]август'!$F$65</f>
        <v>458.3333333333333</v>
      </c>
    </row>
    <row r="13" spans="1:10" ht="12.75">
      <c r="A13" s="32">
        <v>2</v>
      </c>
      <c r="B13" s="33" t="s">
        <v>14</v>
      </c>
      <c r="C13" s="15" t="s">
        <v>49</v>
      </c>
      <c r="D13" s="15" t="s">
        <v>50</v>
      </c>
      <c r="E13" s="30">
        <v>1334.92</v>
      </c>
      <c r="F13" s="30">
        <v>1334.92</v>
      </c>
      <c r="G13" s="31" t="s">
        <v>102</v>
      </c>
      <c r="H13" s="31" t="s">
        <v>102</v>
      </c>
      <c r="I13" s="31" t="s">
        <v>102</v>
      </c>
      <c r="J13" s="31">
        <f>'[1]проектная производит.'!$D$4-'[2]август'!$F$20</f>
        <v>0.35217</v>
      </c>
    </row>
    <row r="14" spans="1:10" ht="12.75">
      <c r="A14" s="27">
        <v>3</v>
      </c>
      <c r="B14" s="33" t="s">
        <v>15</v>
      </c>
      <c r="C14" s="15" t="s">
        <v>51</v>
      </c>
      <c r="D14" s="15" t="s">
        <v>52</v>
      </c>
      <c r="E14" s="30">
        <v>1334.92</v>
      </c>
      <c r="F14" s="30">
        <v>1334.92</v>
      </c>
      <c r="G14" s="31" t="s">
        <v>102</v>
      </c>
      <c r="H14" s="31" t="s">
        <v>102</v>
      </c>
      <c r="I14" s="31" t="s">
        <v>102</v>
      </c>
      <c r="J14" s="31">
        <f>'[1]проектная производит.'!$D$5-'[2]август'!$F$21</f>
        <v>0.878952</v>
      </c>
    </row>
    <row r="15" spans="1:10" ht="12.75">
      <c r="A15" s="32">
        <v>4</v>
      </c>
      <c r="B15" s="33" t="s">
        <v>16</v>
      </c>
      <c r="C15" s="15" t="s">
        <v>51</v>
      </c>
      <c r="D15" s="15" t="s">
        <v>53</v>
      </c>
      <c r="E15" s="30">
        <v>1334.92</v>
      </c>
      <c r="F15" s="30">
        <v>1334.92</v>
      </c>
      <c r="G15" s="31" t="s">
        <v>102</v>
      </c>
      <c r="H15" s="31" t="s">
        <v>102</v>
      </c>
      <c r="I15" s="31" t="s">
        <v>102</v>
      </c>
      <c r="J15" s="31">
        <f>'[1]проектная производит.'!$D$6-'[2]август'!$F$22</f>
        <v>0.13056166666666666</v>
      </c>
    </row>
    <row r="16" spans="1:10" ht="12.75">
      <c r="A16" s="27">
        <v>5</v>
      </c>
      <c r="B16" s="33" t="s">
        <v>17</v>
      </c>
      <c r="C16" s="15" t="s">
        <v>51</v>
      </c>
      <c r="D16" s="15" t="s">
        <v>54</v>
      </c>
      <c r="E16" s="30">
        <v>1334.92</v>
      </c>
      <c r="F16" s="30">
        <v>1334.92</v>
      </c>
      <c r="G16" s="31" t="s">
        <v>102</v>
      </c>
      <c r="H16" s="31" t="s">
        <v>102</v>
      </c>
      <c r="I16" s="31" t="s">
        <v>102</v>
      </c>
      <c r="J16" s="31">
        <f>'[1]проектная производит.'!$D$7-'[2]август'!$F$23</f>
        <v>0.28582266666666667</v>
      </c>
    </row>
    <row r="17" spans="1:10" ht="12.75">
      <c r="A17" s="32">
        <v>6</v>
      </c>
      <c r="B17" s="33" t="s">
        <v>18</v>
      </c>
      <c r="C17" s="15" t="s">
        <v>55</v>
      </c>
      <c r="D17" s="15" t="s">
        <v>56</v>
      </c>
      <c r="E17" s="30">
        <v>1334.92</v>
      </c>
      <c r="F17" s="30">
        <v>1334.92</v>
      </c>
      <c r="G17" s="31" t="s">
        <v>102</v>
      </c>
      <c r="H17" s="31" t="s">
        <v>102</v>
      </c>
      <c r="I17" s="31" t="s">
        <v>102</v>
      </c>
      <c r="J17" s="31">
        <f>'[1]проектная производит.'!$D$9-'[2]август'!$F$24</f>
        <v>0.32642000000000004</v>
      </c>
    </row>
    <row r="18" spans="1:10" ht="12.75">
      <c r="A18" s="27">
        <v>7</v>
      </c>
      <c r="B18" s="33" t="s">
        <v>19</v>
      </c>
      <c r="C18" s="15" t="s">
        <v>58</v>
      </c>
      <c r="D18" s="15" t="s">
        <v>59</v>
      </c>
      <c r="E18" s="30">
        <v>1334.92</v>
      </c>
      <c r="F18" s="30">
        <v>1334.92</v>
      </c>
      <c r="G18" s="31" t="s">
        <v>102</v>
      </c>
      <c r="H18" s="31" t="s">
        <v>102</v>
      </c>
      <c r="I18" s="31" t="s">
        <v>102</v>
      </c>
      <c r="J18" s="31">
        <f>'[1]проектная производит.'!$D$13-'[2]август'!$F$26</f>
        <v>1.2804286666666667</v>
      </c>
    </row>
    <row r="19" spans="1:10" ht="12.75">
      <c r="A19" s="32">
        <v>8</v>
      </c>
      <c r="B19" s="33" t="s">
        <v>20</v>
      </c>
      <c r="C19" s="15" t="s">
        <v>60</v>
      </c>
      <c r="D19" s="15" t="s">
        <v>61</v>
      </c>
      <c r="E19" s="30">
        <v>1334.92</v>
      </c>
      <c r="F19" s="30">
        <v>1334.92</v>
      </c>
      <c r="G19" s="31" t="s">
        <v>102</v>
      </c>
      <c r="H19" s="31" t="s">
        <v>102</v>
      </c>
      <c r="I19" s="31" t="s">
        <v>102</v>
      </c>
      <c r="J19" s="31">
        <f>'[1]проектная производит.'!$D$15-'[2]август'!$F$30</f>
        <v>4.163026666666667</v>
      </c>
    </row>
    <row r="20" spans="1:10" ht="12.75">
      <c r="A20" s="27">
        <v>9</v>
      </c>
      <c r="B20" s="33" t="s">
        <v>21</v>
      </c>
      <c r="C20" s="15" t="s">
        <v>62</v>
      </c>
      <c r="D20" s="15" t="s">
        <v>63</v>
      </c>
      <c r="E20" s="30">
        <v>1334.92</v>
      </c>
      <c r="F20" s="30">
        <v>1334.92</v>
      </c>
      <c r="G20" s="31" t="s">
        <v>102</v>
      </c>
      <c r="H20" s="31" t="s">
        <v>102</v>
      </c>
      <c r="I20" s="31" t="s">
        <v>102</v>
      </c>
      <c r="J20" s="31">
        <f>'[1]проектная производит.'!$D$61-'[2]август'!$F$32</f>
        <v>30.68504</v>
      </c>
    </row>
    <row r="21" spans="1:10" ht="12.75">
      <c r="A21" s="32">
        <v>10</v>
      </c>
      <c r="B21" s="33" t="s">
        <v>22</v>
      </c>
      <c r="C21" s="15" t="s">
        <v>64</v>
      </c>
      <c r="D21" s="15" t="s">
        <v>65</v>
      </c>
      <c r="E21" s="30">
        <v>1334.92</v>
      </c>
      <c r="F21" s="30">
        <v>1334.92</v>
      </c>
      <c r="G21" s="31" t="s">
        <v>102</v>
      </c>
      <c r="H21" s="31" t="s">
        <v>102</v>
      </c>
      <c r="I21" s="31" t="s">
        <v>102</v>
      </c>
      <c r="J21" s="31">
        <f>'[1]проектная производит.'!$D$18-'[2]август'!$F$31</f>
        <v>0.16591366666666665</v>
      </c>
    </row>
    <row r="22" spans="1:10" ht="12.75">
      <c r="A22" s="27">
        <v>11</v>
      </c>
      <c r="B22" s="28" t="s">
        <v>23</v>
      </c>
      <c r="C22" s="15" t="s">
        <v>66</v>
      </c>
      <c r="D22" s="15" t="s">
        <v>125</v>
      </c>
      <c r="E22" s="30">
        <v>1334.92</v>
      </c>
      <c r="F22" s="30">
        <v>1334.92</v>
      </c>
      <c r="G22" s="31" t="s">
        <v>102</v>
      </c>
      <c r="H22" s="31" t="s">
        <v>102</v>
      </c>
      <c r="I22" s="31" t="s">
        <v>102</v>
      </c>
      <c r="J22" s="31">
        <f>'[1]проектная производит.'!$D$19-'[2]август'!$F$34-'[2]август'!$F$33</f>
        <v>2.0014803333333333</v>
      </c>
    </row>
    <row r="23" spans="1:10" ht="12.75">
      <c r="A23" s="32">
        <v>12</v>
      </c>
      <c r="B23" s="34" t="s">
        <v>24</v>
      </c>
      <c r="C23" s="15" t="s">
        <v>68</v>
      </c>
      <c r="D23" s="15" t="s">
        <v>69</v>
      </c>
      <c r="E23" s="30">
        <v>1334.92</v>
      </c>
      <c r="F23" s="30">
        <v>1334.92</v>
      </c>
      <c r="G23" s="31" t="s">
        <v>102</v>
      </c>
      <c r="H23" s="31" t="s">
        <v>102</v>
      </c>
      <c r="I23" s="31" t="s">
        <v>102</v>
      </c>
      <c r="J23" s="31">
        <f>'[1]проектная производит.'!$D$20-'[2]август'!$F$33</f>
        <v>1.6560396666666668</v>
      </c>
    </row>
    <row r="24" spans="1:10" ht="12.75">
      <c r="A24" s="27">
        <v>13</v>
      </c>
      <c r="B24" s="34" t="s">
        <v>25</v>
      </c>
      <c r="C24" s="15" t="s">
        <v>68</v>
      </c>
      <c r="D24" s="15" t="s">
        <v>70</v>
      </c>
      <c r="E24" s="30">
        <v>1334.92</v>
      </c>
      <c r="F24" s="30">
        <v>1334.92</v>
      </c>
      <c r="G24" s="31" t="s">
        <v>102</v>
      </c>
      <c r="H24" s="31" t="s">
        <v>102</v>
      </c>
      <c r="I24" s="31" t="s">
        <v>102</v>
      </c>
      <c r="J24" s="31">
        <f>'[1]проектная производит.'!$D$21-'[2]август'!$F$34</f>
        <v>0.39544066666666666</v>
      </c>
    </row>
    <row r="25" spans="1:10" ht="12.75">
      <c r="A25" s="32">
        <v>14</v>
      </c>
      <c r="B25" s="33" t="s">
        <v>26</v>
      </c>
      <c r="C25" s="15" t="s">
        <v>71</v>
      </c>
      <c r="D25" s="15" t="s">
        <v>72</v>
      </c>
      <c r="E25" s="30">
        <v>1334.92</v>
      </c>
      <c r="F25" s="30">
        <v>1334.92</v>
      </c>
      <c r="G25" s="31" t="s">
        <v>102</v>
      </c>
      <c r="H25" s="31" t="s">
        <v>102</v>
      </c>
      <c r="I25" s="31" t="s">
        <v>102</v>
      </c>
      <c r="J25" s="31">
        <f>'[1]проектная производит.'!$D$22-'[2]август'!$F$35</f>
        <v>8.156166666666666</v>
      </c>
    </row>
    <row r="26" spans="1:10" ht="12.75">
      <c r="A26" s="27">
        <v>15</v>
      </c>
      <c r="B26" s="33" t="s">
        <v>27</v>
      </c>
      <c r="C26" s="15" t="s">
        <v>73</v>
      </c>
      <c r="D26" s="15" t="s">
        <v>74</v>
      </c>
      <c r="E26" s="30">
        <v>1334.92</v>
      </c>
      <c r="F26" s="30">
        <v>1334.92</v>
      </c>
      <c r="G26" s="31" t="s">
        <v>102</v>
      </c>
      <c r="H26" s="31" t="s">
        <v>102</v>
      </c>
      <c r="I26" s="31" t="s">
        <v>102</v>
      </c>
      <c r="J26" s="31">
        <f>'[1]проектная производит.'!$D$24-'[2]август'!$F$40</f>
        <v>0.486519</v>
      </c>
    </row>
    <row r="27" spans="1:10" ht="12.75">
      <c r="A27" s="32">
        <v>16</v>
      </c>
      <c r="B27" s="28" t="s">
        <v>28</v>
      </c>
      <c r="C27" s="15" t="s">
        <v>75</v>
      </c>
      <c r="D27" s="15" t="s">
        <v>76</v>
      </c>
      <c r="E27" s="30">
        <v>1334.92</v>
      </c>
      <c r="F27" s="30">
        <v>1334.92</v>
      </c>
      <c r="G27" s="31" t="s">
        <v>102</v>
      </c>
      <c r="H27" s="31" t="s">
        <v>102</v>
      </c>
      <c r="I27" s="31" t="s">
        <v>102</v>
      </c>
      <c r="J27" s="31">
        <f>'[1]проектная производит.'!$D$27-'[2]август'!$F$38</f>
        <v>20.03299366666667</v>
      </c>
    </row>
    <row r="28" spans="1:10" ht="12.75">
      <c r="A28" s="27">
        <v>17</v>
      </c>
      <c r="B28" s="33" t="s">
        <v>29</v>
      </c>
      <c r="C28" s="15" t="s">
        <v>77</v>
      </c>
      <c r="D28" s="15" t="s">
        <v>78</v>
      </c>
      <c r="E28" s="30">
        <v>1334.92</v>
      </c>
      <c r="F28" s="30">
        <v>1334.92</v>
      </c>
      <c r="G28" s="31" t="s">
        <v>102</v>
      </c>
      <c r="H28" s="31" t="s">
        <v>102</v>
      </c>
      <c r="I28" s="31" t="s">
        <v>102</v>
      </c>
      <c r="J28" s="31">
        <f>'[1]проектная производит.'!$D$28-'[2]август'!$F$37</f>
        <v>0.7412973333333334</v>
      </c>
    </row>
    <row r="29" spans="1:10" ht="12.75">
      <c r="A29" s="32">
        <v>18</v>
      </c>
      <c r="B29" s="28" t="s">
        <v>30</v>
      </c>
      <c r="C29" s="15" t="s">
        <v>77</v>
      </c>
      <c r="D29" s="15" t="s">
        <v>79</v>
      </c>
      <c r="E29" s="30">
        <v>1334.92</v>
      </c>
      <c r="F29" s="30">
        <v>1334.92</v>
      </c>
      <c r="G29" s="31" t="s">
        <v>102</v>
      </c>
      <c r="H29" s="31" t="s">
        <v>102</v>
      </c>
      <c r="I29" s="31" t="s">
        <v>102</v>
      </c>
      <c r="J29" s="31">
        <f>'[1]проектная производит.'!$D$30-'[2]август'!$F$39</f>
        <v>14.764310666666667</v>
      </c>
    </row>
    <row r="30" spans="1:10" ht="12.75">
      <c r="A30" s="27">
        <v>19</v>
      </c>
      <c r="B30" s="33" t="s">
        <v>31</v>
      </c>
      <c r="C30" s="15" t="s">
        <v>77</v>
      </c>
      <c r="D30" s="15" t="s">
        <v>80</v>
      </c>
      <c r="E30" s="30">
        <v>1334.92</v>
      </c>
      <c r="F30" s="30">
        <v>1334.92</v>
      </c>
      <c r="G30" s="31" t="s">
        <v>102</v>
      </c>
      <c r="H30" s="31" t="s">
        <v>102</v>
      </c>
      <c r="I30" s="31" t="s">
        <v>102</v>
      </c>
      <c r="J30" s="31">
        <f>'[1]проектная производит.'!$D$31-'[2]август'!$F$39</f>
        <v>0.6393106666666666</v>
      </c>
    </row>
    <row r="31" spans="1:10" ht="12.75">
      <c r="A31" s="32">
        <v>20</v>
      </c>
      <c r="B31" s="28" t="s">
        <v>32</v>
      </c>
      <c r="C31" s="15" t="s">
        <v>77</v>
      </c>
      <c r="D31" s="15" t="s">
        <v>81</v>
      </c>
      <c r="E31" s="30">
        <v>1334.92</v>
      </c>
      <c r="F31" s="30">
        <v>1334.92</v>
      </c>
      <c r="G31" s="31" t="s">
        <v>102</v>
      </c>
      <c r="H31" s="31" t="s">
        <v>102</v>
      </c>
      <c r="I31" s="31" t="s">
        <v>102</v>
      </c>
      <c r="J31" s="31">
        <f>'[1]проектная производит.'!$D$32-'[2]август'!$F$36</f>
        <v>13.6726354</v>
      </c>
    </row>
    <row r="32" spans="1:10" ht="12.75">
      <c r="A32" s="27">
        <v>21</v>
      </c>
      <c r="B32" s="33" t="s">
        <v>33</v>
      </c>
      <c r="C32" s="15" t="s">
        <v>32</v>
      </c>
      <c r="D32" s="15" t="s">
        <v>82</v>
      </c>
      <c r="E32" s="30">
        <v>1334.92</v>
      </c>
      <c r="F32" s="30">
        <v>1334.92</v>
      </c>
      <c r="G32" s="31" t="s">
        <v>102</v>
      </c>
      <c r="H32" s="31" t="s">
        <v>102</v>
      </c>
      <c r="I32" s="31" t="s">
        <v>102</v>
      </c>
      <c r="J32" s="31">
        <f>'[1]проектная производит.'!$D$33-'[2]август'!$F$36</f>
        <v>0.6518020666666666</v>
      </c>
    </row>
    <row r="33" spans="1:10" ht="12.75">
      <c r="A33" s="32">
        <v>22</v>
      </c>
      <c r="B33" s="28" t="s">
        <v>34</v>
      </c>
      <c r="C33" s="15" t="s">
        <v>83</v>
      </c>
      <c r="D33" s="15" t="s">
        <v>122</v>
      </c>
      <c r="E33" s="30">
        <v>1334.92</v>
      </c>
      <c r="F33" s="30">
        <v>1334.92</v>
      </c>
      <c r="G33" s="31" t="s">
        <v>102</v>
      </c>
      <c r="H33" s="31" t="s">
        <v>102</v>
      </c>
      <c r="I33" s="31" t="s">
        <v>102</v>
      </c>
      <c r="J33" s="31">
        <f>'[1]проектная производит.'!$D$34-'[2]август'!$F$27-'[2]август'!$F$28-'[2]август'!$F$29</f>
        <v>9.634765333333332</v>
      </c>
    </row>
    <row r="34" spans="1:10" ht="12.75">
      <c r="A34" s="27">
        <v>23</v>
      </c>
      <c r="B34" s="33" t="s">
        <v>35</v>
      </c>
      <c r="C34" s="15" t="s">
        <v>84</v>
      </c>
      <c r="D34" s="15" t="s">
        <v>85</v>
      </c>
      <c r="E34" s="30">
        <v>1334.92</v>
      </c>
      <c r="F34" s="30">
        <v>1334.92</v>
      </c>
      <c r="G34" s="31" t="s">
        <v>102</v>
      </c>
      <c r="H34" s="31" t="s">
        <v>102</v>
      </c>
      <c r="I34" s="31" t="s">
        <v>102</v>
      </c>
      <c r="J34" s="31">
        <f>'[1]проектная производит.'!$D$35-'[2]август'!$F$27</f>
        <v>0.7143966666666667</v>
      </c>
    </row>
    <row r="35" spans="1:10" ht="12.75">
      <c r="A35" s="32">
        <v>24</v>
      </c>
      <c r="B35" s="33" t="s">
        <v>36</v>
      </c>
      <c r="C35" s="15" t="s">
        <v>84</v>
      </c>
      <c r="D35" s="15" t="s">
        <v>86</v>
      </c>
      <c r="E35" s="30">
        <v>1334.92</v>
      </c>
      <c r="F35" s="30">
        <v>1334.92</v>
      </c>
      <c r="G35" s="31" t="s">
        <v>102</v>
      </c>
      <c r="H35" s="31" t="s">
        <v>102</v>
      </c>
      <c r="I35" s="31" t="s">
        <v>102</v>
      </c>
      <c r="J35" s="31">
        <f>'[1]проектная производит.'!$D$36-'[2]август'!$F$28</f>
        <v>0.7203686666666667</v>
      </c>
    </row>
    <row r="36" spans="1:10" ht="12.75">
      <c r="A36" s="27">
        <v>25</v>
      </c>
      <c r="B36" s="33" t="s">
        <v>110</v>
      </c>
      <c r="C36" s="15" t="s">
        <v>84</v>
      </c>
      <c r="D36" s="33" t="s">
        <v>111</v>
      </c>
      <c r="E36" s="30">
        <v>1334.92</v>
      </c>
      <c r="F36" s="30">
        <v>1334.92</v>
      </c>
      <c r="G36" s="31" t="s">
        <v>102</v>
      </c>
      <c r="H36" s="31" t="s">
        <v>102</v>
      </c>
      <c r="I36" s="31" t="s">
        <v>102</v>
      </c>
      <c r="J36" s="31">
        <f>'[1]проектная производит.'!$D$55-'[2]август'!$F$29</f>
        <v>0.1343201754385965</v>
      </c>
    </row>
    <row r="37" spans="1:10" ht="12.75">
      <c r="A37" s="32">
        <v>26</v>
      </c>
      <c r="B37" s="33" t="s">
        <v>37</v>
      </c>
      <c r="C37" s="15" t="s">
        <v>87</v>
      </c>
      <c r="D37" s="15" t="s">
        <v>88</v>
      </c>
      <c r="E37" s="30">
        <v>1334.92</v>
      </c>
      <c r="F37" s="30">
        <v>1334.92</v>
      </c>
      <c r="G37" s="31" t="s">
        <v>102</v>
      </c>
      <c r="H37" s="31" t="s">
        <v>102</v>
      </c>
      <c r="I37" s="31" t="s">
        <v>102</v>
      </c>
      <c r="J37" s="31">
        <f>'[1]проектная производит.'!$D$38-'[2]август'!$F$41</f>
        <v>44</v>
      </c>
    </row>
    <row r="38" spans="1:10" ht="12.75">
      <c r="A38" s="27">
        <v>27</v>
      </c>
      <c r="B38" s="28" t="s">
        <v>38</v>
      </c>
      <c r="C38" s="15" t="s">
        <v>57</v>
      </c>
      <c r="D38" s="15" t="s">
        <v>89</v>
      </c>
      <c r="E38" s="30">
        <v>1334.92</v>
      </c>
      <c r="F38" s="30">
        <v>1334.92</v>
      </c>
      <c r="G38" s="31" t="s">
        <v>102</v>
      </c>
      <c r="H38" s="31" t="s">
        <v>102</v>
      </c>
      <c r="I38" s="31" t="s">
        <v>102</v>
      </c>
      <c r="J38" s="31">
        <f>'[1]проектная производит.'!$D$38+'[2]август'!$F$42</f>
        <v>44.126928</v>
      </c>
    </row>
    <row r="39" spans="1:10" ht="12.75">
      <c r="A39" s="32">
        <v>28</v>
      </c>
      <c r="B39" s="33" t="s">
        <v>39</v>
      </c>
      <c r="C39" s="15" t="s">
        <v>90</v>
      </c>
      <c r="D39" s="15" t="s">
        <v>91</v>
      </c>
      <c r="E39" s="30">
        <v>1334.92</v>
      </c>
      <c r="F39" s="30">
        <v>1334.92</v>
      </c>
      <c r="G39" s="31" t="s">
        <v>102</v>
      </c>
      <c r="H39" s="31" t="s">
        <v>102</v>
      </c>
      <c r="I39" s="31" t="s">
        <v>102</v>
      </c>
      <c r="J39" s="31">
        <f>'[1]проектная производит.'!$D$39-'[2]август'!$F$42</f>
        <v>7.1730719999999994</v>
      </c>
    </row>
    <row r="40" spans="1:10" ht="12.75">
      <c r="A40" s="27">
        <v>29</v>
      </c>
      <c r="B40" s="28" t="s">
        <v>40</v>
      </c>
      <c r="C40" s="15" t="s">
        <v>90</v>
      </c>
      <c r="D40" s="15" t="s">
        <v>41</v>
      </c>
      <c r="E40" s="30">
        <v>1334.92</v>
      </c>
      <c r="F40" s="30">
        <v>1334.92</v>
      </c>
      <c r="G40" s="31" t="s">
        <v>102</v>
      </c>
      <c r="H40" s="31" t="s">
        <v>102</v>
      </c>
      <c r="I40" s="31" t="s">
        <v>102</v>
      </c>
      <c r="J40" s="31">
        <f>'[1]проектная производит.'!$D$40-'[2]август'!$F$43-'[2]август'!$F$44-'[2]август'!$F$45-'[2]август'!$F$46-'[2]август'!$F$47-'[2]август'!$F$48-'[2]август'!$F$49-'[2]август'!$F$50-'[2]август'!$F$51-'[2]август'!$F$52-'[2]август'!$F$53</f>
        <v>43.686232</v>
      </c>
    </row>
    <row r="41" spans="1:10" ht="12.75">
      <c r="A41" s="32">
        <v>30</v>
      </c>
      <c r="B41" s="28" t="s">
        <v>41</v>
      </c>
      <c r="C41" s="15" t="s">
        <v>92</v>
      </c>
      <c r="D41" s="15" t="s">
        <v>93</v>
      </c>
      <c r="E41" s="30">
        <v>1334.92</v>
      </c>
      <c r="F41" s="30">
        <v>1334.92</v>
      </c>
      <c r="G41" s="31" t="s">
        <v>102</v>
      </c>
      <c r="H41" s="31" t="s">
        <v>102</v>
      </c>
      <c r="I41" s="31" t="s">
        <v>102</v>
      </c>
      <c r="J41" s="31">
        <f>'[1]проектная производит.'!$D$41-'[2]август'!$F$47</f>
        <v>3.675675333333333</v>
      </c>
    </row>
    <row r="42" spans="1:10" ht="12.75">
      <c r="A42" s="27">
        <v>31</v>
      </c>
      <c r="B42" s="33" t="s">
        <v>42</v>
      </c>
      <c r="C42" s="15" t="s">
        <v>41</v>
      </c>
      <c r="D42" s="15" t="s">
        <v>94</v>
      </c>
      <c r="E42" s="30">
        <v>1334.92</v>
      </c>
      <c r="F42" s="30">
        <v>1334.92</v>
      </c>
      <c r="G42" s="31" t="s">
        <v>102</v>
      </c>
      <c r="H42" s="31" t="s">
        <v>102</v>
      </c>
      <c r="I42" s="31" t="s">
        <v>102</v>
      </c>
      <c r="J42" s="31">
        <f>'[1]проектная производит.'!$D$43-'[2]август'!$F$43</f>
        <v>3.613219</v>
      </c>
    </row>
    <row r="43" spans="1:10" ht="12.75">
      <c r="A43" s="32">
        <v>32</v>
      </c>
      <c r="B43" s="33" t="s">
        <v>43</v>
      </c>
      <c r="C43" s="15" t="s">
        <v>41</v>
      </c>
      <c r="D43" s="15" t="s">
        <v>95</v>
      </c>
      <c r="E43" s="30">
        <v>1334.92</v>
      </c>
      <c r="F43" s="30">
        <v>1334.92</v>
      </c>
      <c r="G43" s="31" t="s">
        <v>102</v>
      </c>
      <c r="H43" s="31" t="s">
        <v>102</v>
      </c>
      <c r="I43" s="31" t="s">
        <v>102</v>
      </c>
      <c r="J43" s="31">
        <f>'[1]проектная производит.'!$D$44-'[2]август'!$F$46</f>
        <v>1.446917</v>
      </c>
    </row>
    <row r="44" spans="1:10" ht="12.75">
      <c r="A44" s="27">
        <v>33</v>
      </c>
      <c r="B44" s="33" t="s">
        <v>44</v>
      </c>
      <c r="C44" s="35" t="s">
        <v>41</v>
      </c>
      <c r="D44" s="35" t="s">
        <v>96</v>
      </c>
      <c r="E44" s="30">
        <v>1334.92</v>
      </c>
      <c r="F44" s="30">
        <v>1334.92</v>
      </c>
      <c r="G44" s="31" t="s">
        <v>102</v>
      </c>
      <c r="H44" s="31" t="s">
        <v>102</v>
      </c>
      <c r="I44" s="31" t="s">
        <v>102</v>
      </c>
      <c r="J44" s="31">
        <f>'[1]проектная производит.'!$D$45-'[2]август'!$F$44</f>
        <v>3.599059</v>
      </c>
    </row>
    <row r="45" spans="1:10" ht="12.75">
      <c r="A45" s="32">
        <v>34</v>
      </c>
      <c r="B45" s="33" t="s">
        <v>120</v>
      </c>
      <c r="C45" s="35" t="s">
        <v>41</v>
      </c>
      <c r="D45" s="35" t="s">
        <v>124</v>
      </c>
      <c r="E45" s="30">
        <v>1334.92</v>
      </c>
      <c r="F45" s="30">
        <v>1334.92</v>
      </c>
      <c r="G45" s="31" t="s">
        <v>102</v>
      </c>
      <c r="H45" s="31" t="s">
        <v>102</v>
      </c>
      <c r="I45" s="31" t="s">
        <v>102</v>
      </c>
      <c r="J45" s="31">
        <f>'[1]проектная производит.'!$D$59-'[2]август'!$F$45</f>
        <v>1.264877418758256</v>
      </c>
    </row>
    <row r="46" spans="1:10" ht="12.75">
      <c r="A46" s="27">
        <v>35</v>
      </c>
      <c r="B46" s="33" t="s">
        <v>45</v>
      </c>
      <c r="C46" s="15" t="s">
        <v>41</v>
      </c>
      <c r="D46" s="15" t="s">
        <v>97</v>
      </c>
      <c r="E46" s="30">
        <v>1334.92</v>
      </c>
      <c r="F46" s="30">
        <v>1334.92</v>
      </c>
      <c r="G46" s="31" t="s">
        <v>102</v>
      </c>
      <c r="H46" s="31" t="s">
        <v>102</v>
      </c>
      <c r="I46" s="31" t="s">
        <v>102</v>
      </c>
      <c r="J46" s="31">
        <f>'[1]проектная производит.'!$D$46-'[2]август'!$F$47</f>
        <v>7.179842</v>
      </c>
    </row>
    <row r="47" spans="1:10" ht="12.75">
      <c r="A47" s="32">
        <v>36</v>
      </c>
      <c r="B47" s="28" t="s">
        <v>112</v>
      </c>
      <c r="C47" s="15" t="s">
        <v>41</v>
      </c>
      <c r="D47" s="15" t="s">
        <v>109</v>
      </c>
      <c r="E47" s="30">
        <v>1334.92</v>
      </c>
      <c r="F47" s="30">
        <v>1334.92</v>
      </c>
      <c r="G47" s="31" t="s">
        <v>102</v>
      </c>
      <c r="H47" s="31" t="s">
        <v>102</v>
      </c>
      <c r="I47" s="31" t="s">
        <v>102</v>
      </c>
      <c r="J47" s="31">
        <f>'[1]проектная производит.'!$D$42-'[2]август'!$F$52-'[2]август'!$F$53</f>
        <v>35.580752333333336</v>
      </c>
    </row>
    <row r="48" spans="1:10" ht="12.75">
      <c r="A48" s="27">
        <v>37</v>
      </c>
      <c r="B48" s="33" t="s">
        <v>46</v>
      </c>
      <c r="C48" s="15" t="s">
        <v>106</v>
      </c>
      <c r="D48" s="15" t="s">
        <v>98</v>
      </c>
      <c r="E48" s="30">
        <v>1334.92</v>
      </c>
      <c r="F48" s="30">
        <v>1334.92</v>
      </c>
      <c r="G48" s="31" t="s">
        <v>102</v>
      </c>
      <c r="H48" s="31" t="s">
        <v>102</v>
      </c>
      <c r="I48" s="31" t="s">
        <v>102</v>
      </c>
      <c r="J48" s="31">
        <f>'[1]проектная производит.'!$D$47-'[2]август'!$F$52</f>
        <v>1.448419</v>
      </c>
    </row>
    <row r="49" spans="1:10" ht="12.75">
      <c r="A49" s="32">
        <v>38</v>
      </c>
      <c r="B49" s="33" t="s">
        <v>105</v>
      </c>
      <c r="C49" s="15" t="s">
        <v>106</v>
      </c>
      <c r="D49" s="15" t="s">
        <v>107</v>
      </c>
      <c r="E49" s="30">
        <v>1334.92</v>
      </c>
      <c r="F49" s="30">
        <v>1334.92</v>
      </c>
      <c r="G49" s="31" t="s">
        <v>102</v>
      </c>
      <c r="H49" s="31" t="s">
        <v>102</v>
      </c>
      <c r="I49" s="31" t="s">
        <v>102</v>
      </c>
      <c r="J49" s="31">
        <f>'[1]проектная производит.'!$D$51-'[2]август'!$F$53</f>
        <v>10.909</v>
      </c>
    </row>
    <row r="50" spans="1:10" ht="12.75" customHeight="1">
      <c r="A50" s="27">
        <v>39</v>
      </c>
      <c r="B50" s="14" t="s">
        <v>113</v>
      </c>
      <c r="C50" s="15" t="s">
        <v>41</v>
      </c>
      <c r="D50" s="15" t="s">
        <v>123</v>
      </c>
      <c r="E50" s="30">
        <v>1334.92</v>
      </c>
      <c r="F50" s="30">
        <v>1334.92</v>
      </c>
      <c r="G50" s="31" t="s">
        <v>102</v>
      </c>
      <c r="H50" s="31" t="s">
        <v>102</v>
      </c>
      <c r="I50" s="31" t="s">
        <v>102</v>
      </c>
      <c r="J50" s="31">
        <f>'[1]проектная производит.'!$D$50-'[2]август'!$F$51-'[2]август'!$F$48-'[2]август'!$F$49-'[2]август'!$F$50</f>
        <v>23.092818</v>
      </c>
    </row>
    <row r="51" spans="1:10" ht="12.75" customHeight="1">
      <c r="A51" s="32">
        <v>40</v>
      </c>
      <c r="B51" s="33" t="s">
        <v>47</v>
      </c>
      <c r="C51" s="15" t="s">
        <v>113</v>
      </c>
      <c r="D51" s="15" t="s">
        <v>99</v>
      </c>
      <c r="E51" s="30">
        <v>1334.92</v>
      </c>
      <c r="F51" s="30">
        <v>1334.92</v>
      </c>
      <c r="G51" s="31" t="s">
        <v>102</v>
      </c>
      <c r="H51" s="31" t="s">
        <v>102</v>
      </c>
      <c r="I51" s="31" t="s">
        <v>102</v>
      </c>
      <c r="J51" s="31">
        <f>'[1]проектная производит.'!$D$49-'[2]август'!$F$51</f>
        <v>1.5879703333333333</v>
      </c>
    </row>
    <row r="52" spans="1:10" ht="12.75" customHeight="1">
      <c r="A52" s="27">
        <v>41</v>
      </c>
      <c r="B52" s="33" t="s">
        <v>114</v>
      </c>
      <c r="C52" s="15" t="s">
        <v>113</v>
      </c>
      <c r="D52" s="33" t="s">
        <v>115</v>
      </c>
      <c r="E52" s="30">
        <v>1334.92</v>
      </c>
      <c r="F52" s="30">
        <v>1334.92</v>
      </c>
      <c r="G52" s="31" t="s">
        <v>102</v>
      </c>
      <c r="H52" s="31" t="s">
        <v>102</v>
      </c>
      <c r="I52" s="31" t="s">
        <v>102</v>
      </c>
      <c r="J52" s="31">
        <f>'[1]проектная производит.'!$D$56-'[2]август'!$F$48</f>
        <v>0.6812476882430647</v>
      </c>
    </row>
    <row r="53" spans="1:10" ht="12.75" customHeight="1">
      <c r="A53" s="32">
        <v>42</v>
      </c>
      <c r="B53" s="33" t="s">
        <v>116</v>
      </c>
      <c r="C53" s="15" t="s">
        <v>113</v>
      </c>
      <c r="D53" s="33" t="s">
        <v>117</v>
      </c>
      <c r="E53" s="30">
        <v>1334.92</v>
      </c>
      <c r="F53" s="30">
        <v>1334.92</v>
      </c>
      <c r="G53" s="31" t="s">
        <v>102</v>
      </c>
      <c r="H53" s="31" t="s">
        <v>102</v>
      </c>
      <c r="I53" s="31" t="s">
        <v>102</v>
      </c>
      <c r="J53" s="31">
        <f>'[1]проектная производит.'!$D$57-'[2]август'!$F$49</f>
        <v>1.0870558348745043</v>
      </c>
    </row>
    <row r="54" spans="1:10" ht="12.75" customHeight="1">
      <c r="A54" s="27">
        <v>43</v>
      </c>
      <c r="B54" s="33" t="s">
        <v>118</v>
      </c>
      <c r="C54" s="15" t="s">
        <v>113</v>
      </c>
      <c r="D54" s="33" t="s">
        <v>119</v>
      </c>
      <c r="E54" s="30">
        <v>1334.92</v>
      </c>
      <c r="F54" s="30">
        <v>1334.92</v>
      </c>
      <c r="G54" s="31" t="s">
        <v>102</v>
      </c>
      <c r="H54" s="31" t="s">
        <v>102</v>
      </c>
      <c r="I54" s="31" t="s">
        <v>102</v>
      </c>
      <c r="J54" s="31">
        <f>'[1]проектная производит.'!$D$58-'[2]август'!$F$50</f>
        <v>0.3760184940554821</v>
      </c>
    </row>
    <row r="55" spans="1:10" ht="12.75" customHeight="1">
      <c r="A55" s="32">
        <v>44</v>
      </c>
      <c r="B55" s="33" t="s">
        <v>48</v>
      </c>
      <c r="C55" s="36" t="s">
        <v>100</v>
      </c>
      <c r="D55" s="36" t="s">
        <v>101</v>
      </c>
      <c r="E55" s="30">
        <v>1978.4</v>
      </c>
      <c r="F55" s="30">
        <v>1978.4</v>
      </c>
      <c r="G55" s="31" t="s">
        <v>102</v>
      </c>
      <c r="H55" s="31" t="s">
        <v>102</v>
      </c>
      <c r="I55" s="31" t="s">
        <v>102</v>
      </c>
      <c r="J55" s="31">
        <f>'[1]проектная производит.'!$D$53-2484493.04/1000000</f>
        <v>30.37937696</v>
      </c>
    </row>
    <row r="56" spans="1:10" ht="12.75" customHeight="1">
      <c r="A56" s="46"/>
      <c r="B56" s="50" t="s">
        <v>131</v>
      </c>
      <c r="C56" s="50"/>
      <c r="D56" s="50"/>
      <c r="E56" s="50"/>
      <c r="F56" s="50"/>
      <c r="G56" s="50"/>
      <c r="H56" s="50"/>
      <c r="I56" s="50"/>
      <c r="J56" s="50"/>
    </row>
    <row r="57" spans="1:10" ht="12.75">
      <c r="A57" s="8">
        <v>45</v>
      </c>
      <c r="B57" s="38" t="s">
        <v>57</v>
      </c>
      <c r="C57" s="39"/>
      <c r="D57" s="39"/>
      <c r="E57" s="56">
        <v>1334.92</v>
      </c>
      <c r="F57" s="56">
        <v>1334.92</v>
      </c>
      <c r="G57" s="57" t="s">
        <v>102</v>
      </c>
      <c r="H57" s="57" t="s">
        <v>102</v>
      </c>
      <c r="I57" s="57" t="s">
        <v>102</v>
      </c>
      <c r="J57" s="58">
        <v>0.4896351932337746</v>
      </c>
    </row>
    <row r="58" spans="1:10" ht="12.75">
      <c r="A58" s="8">
        <v>46</v>
      </c>
      <c r="B58" s="40" t="s">
        <v>132</v>
      </c>
      <c r="C58" s="40" t="s">
        <v>133</v>
      </c>
      <c r="D58" s="40" t="s">
        <v>134</v>
      </c>
      <c r="E58" s="56">
        <v>1334.92</v>
      </c>
      <c r="F58" s="56">
        <v>1334.92</v>
      </c>
      <c r="G58" s="57" t="s">
        <v>102</v>
      </c>
      <c r="H58" s="57" t="s">
        <v>102</v>
      </c>
      <c r="I58" s="57" t="s">
        <v>102</v>
      </c>
      <c r="J58" s="59">
        <v>0.005791740537405773</v>
      </c>
    </row>
    <row r="59" spans="1:10" ht="12.75">
      <c r="A59" s="8">
        <v>47</v>
      </c>
      <c r="B59" s="41" t="s">
        <v>135</v>
      </c>
      <c r="C59" s="44"/>
      <c r="D59" s="44"/>
      <c r="E59" s="56">
        <v>1334.92</v>
      </c>
      <c r="F59" s="56">
        <v>1334.92</v>
      </c>
      <c r="G59" s="57" t="s">
        <v>102</v>
      </c>
      <c r="H59" s="57" t="s">
        <v>102</v>
      </c>
      <c r="I59" s="57" t="s">
        <v>102</v>
      </c>
      <c r="J59" s="60">
        <v>1.4006770282382028</v>
      </c>
    </row>
    <row r="60" spans="1:10" ht="25.5">
      <c r="A60" s="8">
        <v>48</v>
      </c>
      <c r="B60" s="42" t="s">
        <v>136</v>
      </c>
      <c r="C60" s="40" t="s">
        <v>137</v>
      </c>
      <c r="D60" s="40" t="s">
        <v>138</v>
      </c>
      <c r="E60" s="56">
        <v>1334.92</v>
      </c>
      <c r="F60" s="56">
        <v>1334.92</v>
      </c>
      <c r="G60" s="57" t="s">
        <v>102</v>
      </c>
      <c r="H60" s="57" t="s">
        <v>102</v>
      </c>
      <c r="I60" s="57" t="s">
        <v>102</v>
      </c>
      <c r="J60" s="60">
        <v>0.08541545135740067</v>
      </c>
    </row>
    <row r="61" spans="1:10" ht="12.75">
      <c r="A61" s="8">
        <v>49</v>
      </c>
      <c r="B61" s="42" t="s">
        <v>139</v>
      </c>
      <c r="C61" s="40" t="s">
        <v>140</v>
      </c>
      <c r="D61" s="40" t="s">
        <v>141</v>
      </c>
      <c r="E61" s="56">
        <v>1334.92</v>
      </c>
      <c r="F61" s="56">
        <v>1334.92</v>
      </c>
      <c r="G61" s="57" t="s">
        <v>102</v>
      </c>
      <c r="H61" s="57" t="s">
        <v>102</v>
      </c>
      <c r="I61" s="57" t="s">
        <v>102</v>
      </c>
      <c r="J61" s="60">
        <v>0.00016325694442352137</v>
      </c>
    </row>
    <row r="62" spans="1:10" ht="12.75">
      <c r="A62" s="8">
        <v>50</v>
      </c>
      <c r="B62" s="42" t="s">
        <v>142</v>
      </c>
      <c r="C62" s="40" t="s">
        <v>143</v>
      </c>
      <c r="D62" s="40" t="s">
        <v>144</v>
      </c>
      <c r="E62" s="56">
        <v>1334.92</v>
      </c>
      <c r="F62" s="56">
        <v>1334.92</v>
      </c>
      <c r="G62" s="57" t="s">
        <v>102</v>
      </c>
      <c r="H62" s="57" t="s">
        <v>102</v>
      </c>
      <c r="I62" s="57" t="s">
        <v>102</v>
      </c>
      <c r="J62" s="60">
        <v>0.0008474944799164478</v>
      </c>
    </row>
    <row r="63" spans="1:10" ht="12.75">
      <c r="A63" s="8">
        <v>51</v>
      </c>
      <c r="B63" s="42" t="s">
        <v>145</v>
      </c>
      <c r="C63" s="40" t="s">
        <v>146</v>
      </c>
      <c r="D63" s="40" t="s">
        <v>147</v>
      </c>
      <c r="E63" s="56">
        <v>1334.92</v>
      </c>
      <c r="F63" s="56">
        <v>1334.92</v>
      </c>
      <c r="G63" s="57" t="s">
        <v>102</v>
      </c>
      <c r="H63" s="57" t="s">
        <v>102</v>
      </c>
      <c r="I63" s="57" t="s">
        <v>102</v>
      </c>
      <c r="J63" s="61">
        <v>0.004462654163104126</v>
      </c>
    </row>
    <row r="64" spans="1:10" ht="12.75">
      <c r="A64" s="8">
        <v>52</v>
      </c>
      <c r="B64" s="42" t="s">
        <v>148</v>
      </c>
      <c r="C64" s="40" t="s">
        <v>149</v>
      </c>
      <c r="D64" s="40" t="s">
        <v>150</v>
      </c>
      <c r="E64" s="56">
        <v>1334.92</v>
      </c>
      <c r="F64" s="56">
        <v>1334.92</v>
      </c>
      <c r="G64" s="57" t="s">
        <v>102</v>
      </c>
      <c r="H64" s="57" t="s">
        <v>102</v>
      </c>
      <c r="I64" s="57" t="s">
        <v>102</v>
      </c>
      <c r="J64" s="60">
        <v>0.008555598724220943</v>
      </c>
    </row>
    <row r="65" spans="1:10" ht="25.5">
      <c r="A65" s="8">
        <v>53</v>
      </c>
      <c r="B65" s="42" t="s">
        <v>151</v>
      </c>
      <c r="C65" s="40" t="s">
        <v>152</v>
      </c>
      <c r="D65" s="40" t="s">
        <v>153</v>
      </c>
      <c r="E65" s="56">
        <v>1334.92</v>
      </c>
      <c r="F65" s="56">
        <v>1334.92</v>
      </c>
      <c r="G65" s="57" t="s">
        <v>102</v>
      </c>
      <c r="H65" s="57" t="s">
        <v>102</v>
      </c>
      <c r="I65" s="57" t="s">
        <v>102</v>
      </c>
      <c r="J65" s="60">
        <v>0.0008436147614239941</v>
      </c>
    </row>
    <row r="66" spans="1:10" ht="25.5">
      <c r="A66" s="8">
        <v>54</v>
      </c>
      <c r="B66" s="42" t="s">
        <v>154</v>
      </c>
      <c r="C66" s="40" t="s">
        <v>155</v>
      </c>
      <c r="D66" s="40" t="s">
        <v>156</v>
      </c>
      <c r="E66" s="56">
        <v>1334.92</v>
      </c>
      <c r="F66" s="56">
        <v>1334.92</v>
      </c>
      <c r="G66" s="57" t="s">
        <v>102</v>
      </c>
      <c r="H66" s="57" t="s">
        <v>102</v>
      </c>
      <c r="I66" s="57" t="s">
        <v>102</v>
      </c>
      <c r="J66" s="60">
        <v>0.00042061874754113836</v>
      </c>
    </row>
    <row r="67" spans="1:10" ht="25.5">
      <c r="A67" s="8">
        <v>55</v>
      </c>
      <c r="B67" s="42" t="s">
        <v>157</v>
      </c>
      <c r="C67" s="40" t="s">
        <v>158</v>
      </c>
      <c r="D67" s="40" t="s">
        <v>159</v>
      </c>
      <c r="E67" s="56">
        <v>1334.92</v>
      </c>
      <c r="F67" s="56">
        <v>1334.92</v>
      </c>
      <c r="G67" s="57" t="s">
        <v>102</v>
      </c>
      <c r="H67" s="57" t="s">
        <v>102</v>
      </c>
      <c r="I67" s="57" t="s">
        <v>102</v>
      </c>
      <c r="J67" s="60">
        <v>0.0008763788737237314</v>
      </c>
    </row>
    <row r="68" spans="1:10" ht="25.5">
      <c r="A68" s="8">
        <v>56</v>
      </c>
      <c r="B68" s="42" t="s">
        <v>160</v>
      </c>
      <c r="C68" s="40" t="s">
        <v>161</v>
      </c>
      <c r="D68" s="40" t="s">
        <v>162</v>
      </c>
      <c r="E68" s="56">
        <v>1334.92</v>
      </c>
      <c r="F68" s="56">
        <v>1334.92</v>
      </c>
      <c r="G68" s="57" t="s">
        <v>102</v>
      </c>
      <c r="H68" s="57" t="s">
        <v>102</v>
      </c>
      <c r="I68" s="57" t="s">
        <v>102</v>
      </c>
      <c r="J68" s="59">
        <v>0.0021463707419463684</v>
      </c>
    </row>
    <row r="69" spans="1:10" ht="12.75">
      <c r="A69" s="8">
        <v>57</v>
      </c>
      <c r="B69" s="41" t="s">
        <v>163</v>
      </c>
      <c r="C69" s="40"/>
      <c r="D69" s="40"/>
      <c r="E69" s="56">
        <v>1334.92</v>
      </c>
      <c r="F69" s="56">
        <v>1334.92</v>
      </c>
      <c r="G69" s="57" t="s">
        <v>102</v>
      </c>
      <c r="H69" s="57" t="s">
        <v>102</v>
      </c>
      <c r="I69" s="57" t="s">
        <v>102</v>
      </c>
      <c r="J69" s="58">
        <v>0.23427653518583566</v>
      </c>
    </row>
    <row r="70" spans="1:10" ht="12.75">
      <c r="A70" s="8">
        <v>58</v>
      </c>
      <c r="B70" s="42" t="s">
        <v>164</v>
      </c>
      <c r="C70" s="40" t="s">
        <v>165</v>
      </c>
      <c r="D70" s="40" t="s">
        <v>166</v>
      </c>
      <c r="E70" s="56">
        <v>1334.92</v>
      </c>
      <c r="F70" s="56">
        <v>1334.92</v>
      </c>
      <c r="G70" s="57" t="s">
        <v>102</v>
      </c>
      <c r="H70" s="57" t="s">
        <v>102</v>
      </c>
      <c r="I70" s="57" t="s">
        <v>102</v>
      </c>
      <c r="J70" s="59">
        <v>0.0008549523656218511</v>
      </c>
    </row>
    <row r="71" spans="1:10" ht="12.75">
      <c r="A71" s="8">
        <v>59</v>
      </c>
      <c r="B71" s="42" t="s">
        <v>167</v>
      </c>
      <c r="C71" s="40" t="s">
        <v>168</v>
      </c>
      <c r="D71" s="40" t="s">
        <v>169</v>
      </c>
      <c r="E71" s="56">
        <v>1334.92</v>
      </c>
      <c r="F71" s="56">
        <v>1334.92</v>
      </c>
      <c r="G71" s="57" t="s">
        <v>102</v>
      </c>
      <c r="H71" s="57" t="s">
        <v>102</v>
      </c>
      <c r="I71" s="57" t="s">
        <v>102</v>
      </c>
      <c r="J71" s="59">
        <v>0.0001</v>
      </c>
    </row>
    <row r="72" spans="1:10" ht="12.75">
      <c r="A72" s="8">
        <v>60</v>
      </c>
      <c r="B72" s="42" t="s">
        <v>170</v>
      </c>
      <c r="C72" s="40" t="s">
        <v>171</v>
      </c>
      <c r="D72" s="40" t="s">
        <v>172</v>
      </c>
      <c r="E72" s="56">
        <v>1334.92</v>
      </c>
      <c r="F72" s="56">
        <v>1334.92</v>
      </c>
      <c r="G72" s="57" t="s">
        <v>102</v>
      </c>
      <c r="H72" s="57" t="s">
        <v>102</v>
      </c>
      <c r="I72" s="57" t="s">
        <v>102</v>
      </c>
      <c r="J72" s="59">
        <v>0.0005</v>
      </c>
    </row>
    <row r="73" spans="1:10" ht="12.75">
      <c r="A73" s="8">
        <v>61</v>
      </c>
      <c r="B73" s="42" t="s">
        <v>173</v>
      </c>
      <c r="C73" s="40" t="s">
        <v>174</v>
      </c>
      <c r="D73" s="40" t="s">
        <v>175</v>
      </c>
      <c r="E73" s="56">
        <v>1334.92</v>
      </c>
      <c r="F73" s="56">
        <v>1334.92</v>
      </c>
      <c r="G73" s="57" t="s">
        <v>102</v>
      </c>
      <c r="H73" s="57" t="s">
        <v>102</v>
      </c>
      <c r="I73" s="57" t="s">
        <v>102</v>
      </c>
      <c r="J73" s="59">
        <v>0.0004276992887595576</v>
      </c>
    </row>
    <row r="74" spans="1:10" ht="12.75">
      <c r="A74" s="8">
        <v>62</v>
      </c>
      <c r="B74" s="42" t="s">
        <v>176</v>
      </c>
      <c r="C74" s="40" t="s">
        <v>177</v>
      </c>
      <c r="D74" s="40" t="s">
        <v>178</v>
      </c>
      <c r="E74" s="56">
        <v>1334.92</v>
      </c>
      <c r="F74" s="56">
        <v>1334.92</v>
      </c>
      <c r="G74" s="57" t="s">
        <v>102</v>
      </c>
      <c r="H74" s="57" t="s">
        <v>102</v>
      </c>
      <c r="I74" s="57" t="s">
        <v>102</v>
      </c>
      <c r="J74" s="59">
        <v>0.00017603248742528856</v>
      </c>
    </row>
    <row r="75" spans="1:10" ht="12.75">
      <c r="A75" s="8">
        <v>63</v>
      </c>
      <c r="B75" s="43" t="s">
        <v>179</v>
      </c>
      <c r="C75" s="40"/>
      <c r="D75" s="40"/>
      <c r="E75" s="56"/>
      <c r="F75" s="56"/>
      <c r="G75" s="57"/>
      <c r="H75" s="57"/>
      <c r="I75" s="57"/>
      <c r="J75" s="59"/>
    </row>
    <row r="76" spans="1:10" ht="25.5">
      <c r="A76" s="8">
        <v>64</v>
      </c>
      <c r="B76" s="42" t="s">
        <v>180</v>
      </c>
      <c r="C76" s="40" t="s">
        <v>181</v>
      </c>
      <c r="D76" s="40" t="s">
        <v>182</v>
      </c>
      <c r="E76" s="56">
        <v>1334.92</v>
      </c>
      <c r="F76" s="56">
        <v>1334.92</v>
      </c>
      <c r="G76" s="57" t="s">
        <v>102</v>
      </c>
      <c r="H76" s="57" t="s">
        <v>102</v>
      </c>
      <c r="I76" s="57" t="s">
        <v>102</v>
      </c>
      <c r="J76" s="59">
        <v>0.005224122566884589</v>
      </c>
    </row>
    <row r="77" spans="1:10" ht="12.75">
      <c r="A77" s="8">
        <v>65</v>
      </c>
      <c r="B77" s="42" t="s">
        <v>183</v>
      </c>
      <c r="C77" s="40" t="s">
        <v>184</v>
      </c>
      <c r="D77" s="40" t="s">
        <v>185</v>
      </c>
      <c r="E77" s="56">
        <v>1334.92</v>
      </c>
      <c r="F77" s="56">
        <v>1334.92</v>
      </c>
      <c r="G77" s="57" t="s">
        <v>102</v>
      </c>
      <c r="H77" s="57" t="s">
        <v>102</v>
      </c>
      <c r="I77" s="57" t="s">
        <v>102</v>
      </c>
      <c r="J77" s="59">
        <v>0.01973850185378146</v>
      </c>
    </row>
    <row r="78" spans="1:10" ht="12.75">
      <c r="A78" s="8">
        <v>66</v>
      </c>
      <c r="B78" s="42" t="s">
        <v>186</v>
      </c>
      <c r="C78" s="45" t="s">
        <v>187</v>
      </c>
      <c r="D78" s="45" t="s">
        <v>188</v>
      </c>
      <c r="E78" s="56">
        <v>1334.92</v>
      </c>
      <c r="F78" s="56">
        <v>1334.92</v>
      </c>
      <c r="G78" s="57" t="s">
        <v>102</v>
      </c>
      <c r="H78" s="57" t="s">
        <v>102</v>
      </c>
      <c r="I78" s="57" t="s">
        <v>102</v>
      </c>
      <c r="J78" s="59">
        <v>0.005109068429374968</v>
      </c>
    </row>
    <row r="79" spans="2:10" ht="12.75">
      <c r="B79" s="51" t="s">
        <v>108</v>
      </c>
      <c r="C79" s="51"/>
      <c r="D79" s="51"/>
      <c r="E79" s="51"/>
      <c r="F79" s="51"/>
      <c r="G79" s="51"/>
      <c r="H79" s="51"/>
      <c r="I79" s="51"/>
      <c r="J79" s="51"/>
    </row>
  </sheetData>
  <sheetProtection/>
  <mergeCells count="55">
    <mergeCell ref="B79:J79"/>
    <mergeCell ref="CW6:DF6"/>
    <mergeCell ref="DG6:DP6"/>
    <mergeCell ref="A6:J6"/>
    <mergeCell ref="K6:T6"/>
    <mergeCell ref="U6:AD6"/>
    <mergeCell ref="AE6:AN6"/>
    <mergeCell ref="AO6:AX6"/>
    <mergeCell ref="AY6:BH6"/>
    <mergeCell ref="HM6:HV6"/>
    <mergeCell ref="HW6:IF6"/>
    <mergeCell ref="DQ6:DZ6"/>
    <mergeCell ref="EA6:EJ6"/>
    <mergeCell ref="EK6:ET6"/>
    <mergeCell ref="EU6:FD6"/>
    <mergeCell ref="FE6:FN6"/>
    <mergeCell ref="FO6:FX6"/>
    <mergeCell ref="BI7:BR7"/>
    <mergeCell ref="BS7:CB7"/>
    <mergeCell ref="FY6:GH6"/>
    <mergeCell ref="GI6:GR6"/>
    <mergeCell ref="GS6:HB6"/>
    <mergeCell ref="HC6:HL6"/>
    <mergeCell ref="BI6:BR6"/>
    <mergeCell ref="BS6:CB6"/>
    <mergeCell ref="CC6:CL6"/>
    <mergeCell ref="CM6:CV6"/>
    <mergeCell ref="DQ7:DZ7"/>
    <mergeCell ref="EA7:EJ7"/>
    <mergeCell ref="IG6:IP6"/>
    <mergeCell ref="IQ6:IV6"/>
    <mergeCell ref="A7:J7"/>
    <mergeCell ref="K7:T7"/>
    <mergeCell ref="U7:AD7"/>
    <mergeCell ref="AE7:AN7"/>
    <mergeCell ref="AO7:AX7"/>
    <mergeCell ref="AY7:BH7"/>
    <mergeCell ref="IG7:IP7"/>
    <mergeCell ref="IQ7:IV7"/>
    <mergeCell ref="EK7:ET7"/>
    <mergeCell ref="EU7:FD7"/>
    <mergeCell ref="FE7:FN7"/>
    <mergeCell ref="FO7:FX7"/>
    <mergeCell ref="FY7:GH7"/>
    <mergeCell ref="GI7:GR7"/>
    <mergeCell ref="A8:J8"/>
    <mergeCell ref="B56:J56"/>
    <mergeCell ref="GS7:HB7"/>
    <mergeCell ref="HC7:HL7"/>
    <mergeCell ref="HM7:HV7"/>
    <mergeCell ref="HW7:IF7"/>
    <mergeCell ref="CC7:CL7"/>
    <mergeCell ref="CM7:CV7"/>
    <mergeCell ref="CW7:DF7"/>
    <mergeCell ref="DG7:DP7"/>
  </mergeCells>
  <printOptions/>
  <pageMargins left="0.5905511811023623" right="0.3937007874015748" top="0.3937007874015748" bottom="0.3937007874015748" header="0.1968503937007874" footer="0.1968503937007874"/>
  <pageSetup fitToHeight="2" horizontalDpi="600" verticalDpi="600" orientation="landscape" paperSize="9" scale="6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9"/>
  <sheetViews>
    <sheetView view="pageBreakPreview" zoomScale="95" zoomScaleSheetLayoutView="95" zoomScalePageLayoutView="0" workbookViewId="0" topLeftCell="A46">
      <selection activeCell="C58" sqref="C58:C78"/>
    </sheetView>
  </sheetViews>
  <sheetFormatPr defaultColWidth="9.00390625" defaultRowHeight="12.75"/>
  <cols>
    <col min="1" max="1" width="5.875" style="22" customWidth="1"/>
    <col min="2" max="2" width="41.875" style="22" customWidth="1"/>
    <col min="3" max="3" width="30.875" style="22" customWidth="1"/>
    <col min="4" max="4" width="34.00390625" style="22" customWidth="1"/>
    <col min="5" max="5" width="17.375" style="22" customWidth="1"/>
    <col min="6" max="6" width="16.625" style="22" customWidth="1"/>
    <col min="7" max="7" width="15.375" style="22" customWidth="1"/>
    <col min="8" max="8" width="15.00390625" style="22" customWidth="1"/>
    <col min="9" max="9" width="18.75390625" style="22" customWidth="1"/>
    <col min="10" max="10" width="16.875" style="22" customWidth="1"/>
    <col min="11" max="11" width="9.125" style="22" customWidth="1"/>
    <col min="12" max="16384" width="9.125" style="22" customWidth="1"/>
  </cols>
  <sheetData>
    <row r="1" spans="1:10" ht="12.75">
      <c r="A1" s="20"/>
      <c r="B1" s="20"/>
      <c r="C1" s="20"/>
      <c r="D1" s="20"/>
      <c r="E1" s="20"/>
      <c r="F1" s="20"/>
      <c r="G1" s="20"/>
      <c r="H1" s="20"/>
      <c r="I1" s="20"/>
      <c r="J1" s="21" t="s">
        <v>6</v>
      </c>
    </row>
    <row r="2" spans="1:10" ht="12.75">
      <c r="A2" s="20"/>
      <c r="B2" s="20"/>
      <c r="C2" s="20"/>
      <c r="D2" s="20"/>
      <c r="E2" s="20"/>
      <c r="F2" s="20"/>
      <c r="G2" s="20"/>
      <c r="H2" s="20"/>
      <c r="I2" s="20"/>
      <c r="J2" s="21" t="s">
        <v>3</v>
      </c>
    </row>
    <row r="3" spans="1:10" ht="12.75">
      <c r="A3" s="20"/>
      <c r="B3" s="20"/>
      <c r="C3" s="20"/>
      <c r="D3" s="20"/>
      <c r="E3" s="20"/>
      <c r="F3" s="20"/>
      <c r="G3" s="20"/>
      <c r="H3" s="20"/>
      <c r="I3" s="20"/>
      <c r="J3" s="21" t="s">
        <v>7</v>
      </c>
    </row>
    <row r="4" spans="1:10" ht="15.7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5.75">
      <c r="A5" s="23"/>
      <c r="B5" s="23"/>
      <c r="C5" s="23"/>
      <c r="D5" s="23"/>
      <c r="E5" s="23"/>
      <c r="F5" s="23"/>
      <c r="G5" s="23"/>
      <c r="H5" s="23"/>
      <c r="I5" s="23"/>
      <c r="J5" s="24" t="s">
        <v>8</v>
      </c>
    </row>
    <row r="6" spans="1:256" ht="16.5">
      <c r="A6" s="52" t="s">
        <v>103</v>
      </c>
      <c r="B6" s="52"/>
      <c r="C6" s="52"/>
      <c r="D6" s="52"/>
      <c r="E6" s="52"/>
      <c r="F6" s="52"/>
      <c r="G6" s="52"/>
      <c r="H6" s="52"/>
      <c r="I6" s="52"/>
      <c r="J6" s="52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ht="16.5">
      <c r="A7" s="52" t="s">
        <v>104</v>
      </c>
      <c r="B7" s="52"/>
      <c r="C7" s="52"/>
      <c r="D7" s="52"/>
      <c r="E7" s="52"/>
      <c r="F7" s="52"/>
      <c r="G7" s="52"/>
      <c r="H7" s="52"/>
      <c r="I7" s="52"/>
      <c r="J7" s="52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1:10" ht="16.5">
      <c r="A8" s="52" t="s">
        <v>127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15.7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s="26" customFormat="1" ht="128.25" customHeight="1">
      <c r="A10" s="25" t="s">
        <v>0</v>
      </c>
      <c r="B10" s="25" t="s">
        <v>1</v>
      </c>
      <c r="C10" s="25" t="s">
        <v>5</v>
      </c>
      <c r="D10" s="25" t="s">
        <v>4</v>
      </c>
      <c r="E10" s="25" t="s">
        <v>10</v>
      </c>
      <c r="F10" s="25" t="s">
        <v>11</v>
      </c>
      <c r="G10" s="25" t="s">
        <v>9</v>
      </c>
      <c r="H10" s="25" t="s">
        <v>12</v>
      </c>
      <c r="I10" s="25" t="s">
        <v>13</v>
      </c>
      <c r="J10" s="25" t="s">
        <v>2</v>
      </c>
    </row>
    <row r="11" spans="1:10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</row>
    <row r="12" spans="1:10" ht="12.75">
      <c r="A12" s="27">
        <v>1</v>
      </c>
      <c r="B12" s="28" t="s">
        <v>121</v>
      </c>
      <c r="C12" s="29"/>
      <c r="D12" s="29"/>
      <c r="E12" s="30">
        <v>1334.92</v>
      </c>
      <c r="F12" s="30">
        <v>1334.92</v>
      </c>
      <c r="G12" s="31" t="s">
        <v>102</v>
      </c>
      <c r="H12" s="31" t="s">
        <v>102</v>
      </c>
      <c r="I12" s="31" t="s">
        <v>102</v>
      </c>
      <c r="J12" s="31">
        <f>(920+710+1200+960+510+1200)/12-'[2]сентябрь'!$F$65</f>
        <v>458.3333333333333</v>
      </c>
    </row>
    <row r="13" spans="1:10" ht="12.75">
      <c r="A13" s="32">
        <v>2</v>
      </c>
      <c r="B13" s="33" t="s">
        <v>14</v>
      </c>
      <c r="C13" s="15" t="s">
        <v>49</v>
      </c>
      <c r="D13" s="15" t="s">
        <v>50</v>
      </c>
      <c r="E13" s="30">
        <v>1334.92</v>
      </c>
      <c r="F13" s="30">
        <v>1334.92</v>
      </c>
      <c r="G13" s="31" t="s">
        <v>102</v>
      </c>
      <c r="H13" s="31" t="s">
        <v>102</v>
      </c>
      <c r="I13" s="31" t="s">
        <v>102</v>
      </c>
      <c r="J13" s="31">
        <f>'[1]проектная производит.'!$D$4-'[2]сентябрь'!$F$20</f>
        <v>0.33202</v>
      </c>
    </row>
    <row r="14" spans="1:10" ht="12.75">
      <c r="A14" s="27">
        <v>3</v>
      </c>
      <c r="B14" s="33" t="s">
        <v>15</v>
      </c>
      <c r="C14" s="15" t="s">
        <v>51</v>
      </c>
      <c r="D14" s="15" t="s">
        <v>52</v>
      </c>
      <c r="E14" s="30">
        <v>1334.92</v>
      </c>
      <c r="F14" s="30">
        <v>1334.92</v>
      </c>
      <c r="G14" s="31" t="s">
        <v>102</v>
      </c>
      <c r="H14" s="31" t="s">
        <v>102</v>
      </c>
      <c r="I14" s="31" t="s">
        <v>102</v>
      </c>
      <c r="J14" s="31">
        <f>'[1]проектная производит.'!$D$5-'[2]сентябрь'!$F$21</f>
        <v>0.8457779999999999</v>
      </c>
    </row>
    <row r="15" spans="1:10" ht="12.75">
      <c r="A15" s="32">
        <v>4</v>
      </c>
      <c r="B15" s="33" t="s">
        <v>16</v>
      </c>
      <c r="C15" s="15" t="s">
        <v>51</v>
      </c>
      <c r="D15" s="15" t="s">
        <v>53</v>
      </c>
      <c r="E15" s="30">
        <v>1334.92</v>
      </c>
      <c r="F15" s="30">
        <v>1334.92</v>
      </c>
      <c r="G15" s="31" t="s">
        <v>102</v>
      </c>
      <c r="H15" s="31" t="s">
        <v>102</v>
      </c>
      <c r="I15" s="31" t="s">
        <v>102</v>
      </c>
      <c r="J15" s="31">
        <f>'[1]проектная производит.'!$D$6-'[2]сентябрь'!$F$22</f>
        <v>0.09530466666666666</v>
      </c>
    </row>
    <row r="16" spans="1:10" ht="12.75">
      <c r="A16" s="27">
        <v>5</v>
      </c>
      <c r="B16" s="33" t="s">
        <v>17</v>
      </c>
      <c r="C16" s="15" t="s">
        <v>51</v>
      </c>
      <c r="D16" s="15" t="s">
        <v>54</v>
      </c>
      <c r="E16" s="30">
        <v>1334.92</v>
      </c>
      <c r="F16" s="30">
        <v>1334.92</v>
      </c>
      <c r="G16" s="31" t="s">
        <v>102</v>
      </c>
      <c r="H16" s="31" t="s">
        <v>102</v>
      </c>
      <c r="I16" s="31" t="s">
        <v>102</v>
      </c>
      <c r="J16" s="31">
        <f>'[1]проектная производит.'!$D$7-'[2]сентябрь'!$F$23</f>
        <v>0.2611056666666666</v>
      </c>
    </row>
    <row r="17" spans="1:10" ht="12.75">
      <c r="A17" s="32">
        <v>6</v>
      </c>
      <c r="B17" s="33" t="s">
        <v>18</v>
      </c>
      <c r="C17" s="15" t="s">
        <v>55</v>
      </c>
      <c r="D17" s="15" t="s">
        <v>56</v>
      </c>
      <c r="E17" s="30">
        <v>1334.92</v>
      </c>
      <c r="F17" s="30">
        <v>1334.92</v>
      </c>
      <c r="G17" s="31" t="s">
        <v>102</v>
      </c>
      <c r="H17" s="31" t="s">
        <v>102</v>
      </c>
      <c r="I17" s="31" t="s">
        <v>102</v>
      </c>
      <c r="J17" s="31">
        <f>'[1]проектная производит.'!$D$9-'[2]сентябрь'!$F$24</f>
        <v>0.13179800000000003</v>
      </c>
    </row>
    <row r="18" spans="1:10" ht="12.75">
      <c r="A18" s="27">
        <v>7</v>
      </c>
      <c r="B18" s="33" t="s">
        <v>19</v>
      </c>
      <c r="C18" s="15" t="s">
        <v>58</v>
      </c>
      <c r="D18" s="15" t="s">
        <v>59</v>
      </c>
      <c r="E18" s="30">
        <v>1334.92</v>
      </c>
      <c r="F18" s="30">
        <v>1334.92</v>
      </c>
      <c r="G18" s="31" t="s">
        <v>102</v>
      </c>
      <c r="H18" s="31" t="s">
        <v>102</v>
      </c>
      <c r="I18" s="31" t="s">
        <v>102</v>
      </c>
      <c r="J18" s="31">
        <f>'[1]проектная производит.'!$D$13-'[2]сентябрь'!$F$26</f>
        <v>1.2560846666666665</v>
      </c>
    </row>
    <row r="19" spans="1:10" ht="12.75">
      <c r="A19" s="32">
        <v>8</v>
      </c>
      <c r="B19" s="33" t="s">
        <v>20</v>
      </c>
      <c r="C19" s="15" t="s">
        <v>60</v>
      </c>
      <c r="D19" s="15" t="s">
        <v>61</v>
      </c>
      <c r="E19" s="30">
        <v>1334.92</v>
      </c>
      <c r="F19" s="30">
        <v>1334.92</v>
      </c>
      <c r="G19" s="31" t="s">
        <v>102</v>
      </c>
      <c r="H19" s="31" t="s">
        <v>102</v>
      </c>
      <c r="I19" s="31" t="s">
        <v>102</v>
      </c>
      <c r="J19" s="31">
        <f>'[1]проектная производит.'!$D$15-'[2]сентябрь'!$F$30</f>
        <v>4.138796666666667</v>
      </c>
    </row>
    <row r="20" spans="1:10" ht="12.75">
      <c r="A20" s="27">
        <v>9</v>
      </c>
      <c r="B20" s="33" t="s">
        <v>21</v>
      </c>
      <c r="C20" s="15" t="s">
        <v>62</v>
      </c>
      <c r="D20" s="15" t="s">
        <v>63</v>
      </c>
      <c r="E20" s="30">
        <v>1334.92</v>
      </c>
      <c r="F20" s="30">
        <v>1334.92</v>
      </c>
      <c r="G20" s="31" t="s">
        <v>102</v>
      </c>
      <c r="H20" s="31" t="s">
        <v>102</v>
      </c>
      <c r="I20" s="31" t="s">
        <v>102</v>
      </c>
      <c r="J20" s="31">
        <f>'[1]проектная производит.'!$D$61-'[2]сентябрь'!$F$32</f>
        <v>29.452631000000004</v>
      </c>
    </row>
    <row r="21" spans="1:10" ht="12.75">
      <c r="A21" s="32">
        <v>10</v>
      </c>
      <c r="B21" s="33" t="s">
        <v>22</v>
      </c>
      <c r="C21" s="15" t="s">
        <v>64</v>
      </c>
      <c r="D21" s="15" t="s">
        <v>65</v>
      </c>
      <c r="E21" s="30">
        <v>1334.92</v>
      </c>
      <c r="F21" s="30">
        <v>1334.92</v>
      </c>
      <c r="G21" s="31" t="s">
        <v>102</v>
      </c>
      <c r="H21" s="31" t="s">
        <v>102</v>
      </c>
      <c r="I21" s="31" t="s">
        <v>102</v>
      </c>
      <c r="J21" s="31">
        <f>'[1]проектная производит.'!$D$18-'[2]сентябрь'!$F$31</f>
        <v>0.15257066666666666</v>
      </c>
    </row>
    <row r="22" spans="1:10" ht="12.75">
      <c r="A22" s="27">
        <v>11</v>
      </c>
      <c r="B22" s="28" t="s">
        <v>23</v>
      </c>
      <c r="C22" s="15" t="s">
        <v>66</v>
      </c>
      <c r="D22" s="15" t="s">
        <v>125</v>
      </c>
      <c r="E22" s="30">
        <v>1334.92</v>
      </c>
      <c r="F22" s="30">
        <v>1334.92</v>
      </c>
      <c r="G22" s="31" t="s">
        <v>102</v>
      </c>
      <c r="H22" s="31" t="s">
        <v>102</v>
      </c>
      <c r="I22" s="31" t="s">
        <v>102</v>
      </c>
      <c r="J22" s="31">
        <f>'[1]проектная производит.'!$D$19-'[2]сентябрь'!$F$34-'[2]сентябрь'!$F$33</f>
        <v>1.8321933333333331</v>
      </c>
    </row>
    <row r="23" spans="1:10" ht="12.75">
      <c r="A23" s="32">
        <v>12</v>
      </c>
      <c r="B23" s="34" t="s">
        <v>24</v>
      </c>
      <c r="C23" s="15" t="s">
        <v>68</v>
      </c>
      <c r="D23" s="15" t="s">
        <v>69</v>
      </c>
      <c r="E23" s="30">
        <v>1334.92</v>
      </c>
      <c r="F23" s="30">
        <v>1334.92</v>
      </c>
      <c r="G23" s="31" t="s">
        <v>102</v>
      </c>
      <c r="H23" s="31" t="s">
        <v>102</v>
      </c>
      <c r="I23" s="31" t="s">
        <v>102</v>
      </c>
      <c r="J23" s="31">
        <f>'[1]проектная производит.'!$D$20-'[2]сентябрь'!$F$33</f>
        <v>1.5775436666666667</v>
      </c>
    </row>
    <row r="24" spans="1:10" ht="12.75">
      <c r="A24" s="27">
        <v>13</v>
      </c>
      <c r="B24" s="34" t="s">
        <v>25</v>
      </c>
      <c r="C24" s="15" t="s">
        <v>68</v>
      </c>
      <c r="D24" s="15" t="s">
        <v>70</v>
      </c>
      <c r="E24" s="30">
        <v>1334.92</v>
      </c>
      <c r="F24" s="30">
        <v>1334.92</v>
      </c>
      <c r="G24" s="31" t="s">
        <v>102</v>
      </c>
      <c r="H24" s="31" t="s">
        <v>102</v>
      </c>
      <c r="I24" s="31" t="s">
        <v>102</v>
      </c>
      <c r="J24" s="31">
        <f>'[1]проектная производит.'!$D$21-'[2]сентябрь'!$F$34</f>
        <v>0.3046496666666667</v>
      </c>
    </row>
    <row r="25" spans="1:10" ht="12.75">
      <c r="A25" s="32">
        <v>14</v>
      </c>
      <c r="B25" s="33" t="s">
        <v>26</v>
      </c>
      <c r="C25" s="15" t="s">
        <v>71</v>
      </c>
      <c r="D25" s="15" t="s">
        <v>72</v>
      </c>
      <c r="E25" s="30">
        <v>1334.92</v>
      </c>
      <c r="F25" s="30">
        <v>1334.92</v>
      </c>
      <c r="G25" s="31" t="s">
        <v>102</v>
      </c>
      <c r="H25" s="31" t="s">
        <v>102</v>
      </c>
      <c r="I25" s="31" t="s">
        <v>102</v>
      </c>
      <c r="J25" s="31">
        <f>'[1]проектная производит.'!$D$22-'[2]сентябрь'!$F$35</f>
        <v>8.109166666666667</v>
      </c>
    </row>
    <row r="26" spans="1:10" ht="12.75">
      <c r="A26" s="27">
        <v>15</v>
      </c>
      <c r="B26" s="33" t="s">
        <v>27</v>
      </c>
      <c r="C26" s="15" t="s">
        <v>73</v>
      </c>
      <c r="D26" s="15" t="s">
        <v>74</v>
      </c>
      <c r="E26" s="30">
        <v>1334.92</v>
      </c>
      <c r="F26" s="30">
        <v>1334.92</v>
      </c>
      <c r="G26" s="31" t="s">
        <v>102</v>
      </c>
      <c r="H26" s="31" t="s">
        <v>102</v>
      </c>
      <c r="I26" s="31" t="s">
        <v>102</v>
      </c>
      <c r="J26" s="31">
        <f>'[1]проектная производит.'!$D$24-'[2]сентябрь'!$F$40</f>
        <v>0.33337400000000006</v>
      </c>
    </row>
    <row r="27" spans="1:10" ht="12.75">
      <c r="A27" s="32">
        <v>16</v>
      </c>
      <c r="B27" s="28" t="s">
        <v>28</v>
      </c>
      <c r="C27" s="15" t="s">
        <v>75</v>
      </c>
      <c r="D27" s="15" t="s">
        <v>76</v>
      </c>
      <c r="E27" s="30">
        <v>1334.92</v>
      </c>
      <c r="F27" s="30">
        <v>1334.92</v>
      </c>
      <c r="G27" s="31" t="s">
        <v>102</v>
      </c>
      <c r="H27" s="31" t="s">
        <v>102</v>
      </c>
      <c r="I27" s="31" t="s">
        <v>102</v>
      </c>
      <c r="J27" s="31">
        <f>'[1]проектная производит.'!$D$27-'[2]сентябрь'!$F$38</f>
        <v>18.707322666666666</v>
      </c>
    </row>
    <row r="28" spans="1:10" ht="12.75">
      <c r="A28" s="27">
        <v>17</v>
      </c>
      <c r="B28" s="33" t="s">
        <v>29</v>
      </c>
      <c r="C28" s="15" t="s">
        <v>77</v>
      </c>
      <c r="D28" s="15" t="s">
        <v>78</v>
      </c>
      <c r="E28" s="30">
        <v>1334.92</v>
      </c>
      <c r="F28" s="30">
        <v>1334.92</v>
      </c>
      <c r="G28" s="31" t="s">
        <v>102</v>
      </c>
      <c r="H28" s="31" t="s">
        <v>102</v>
      </c>
      <c r="I28" s="31" t="s">
        <v>102</v>
      </c>
      <c r="J28" s="31">
        <f>'[1]проектная производит.'!$D$28-'[2]сентябрь'!$F$37</f>
        <v>0.4572673333333334</v>
      </c>
    </row>
    <row r="29" spans="1:10" ht="12.75">
      <c r="A29" s="32">
        <v>18</v>
      </c>
      <c r="B29" s="28" t="s">
        <v>30</v>
      </c>
      <c r="C29" s="15" t="s">
        <v>77</v>
      </c>
      <c r="D29" s="15" t="s">
        <v>79</v>
      </c>
      <c r="E29" s="30">
        <v>1334.92</v>
      </c>
      <c r="F29" s="30">
        <v>1334.92</v>
      </c>
      <c r="G29" s="31" t="s">
        <v>102</v>
      </c>
      <c r="H29" s="31" t="s">
        <v>102</v>
      </c>
      <c r="I29" s="31" t="s">
        <v>102</v>
      </c>
      <c r="J29" s="31">
        <f>'[1]проектная производит.'!$D$30-'[2]сентябрь'!$F$39</f>
        <v>14.679675666666666</v>
      </c>
    </row>
    <row r="30" spans="1:10" ht="12.75">
      <c r="A30" s="27">
        <v>19</v>
      </c>
      <c r="B30" s="33" t="s">
        <v>31</v>
      </c>
      <c r="C30" s="15" t="s">
        <v>77</v>
      </c>
      <c r="D30" s="15" t="s">
        <v>80</v>
      </c>
      <c r="E30" s="30">
        <v>1334.92</v>
      </c>
      <c r="F30" s="30">
        <v>1334.92</v>
      </c>
      <c r="G30" s="31" t="s">
        <v>102</v>
      </c>
      <c r="H30" s="31" t="s">
        <v>102</v>
      </c>
      <c r="I30" s="31" t="s">
        <v>102</v>
      </c>
      <c r="J30" s="31">
        <f>'[1]проектная производит.'!$D$31-'[2]сентябрь'!$F$39</f>
        <v>0.5546756666666667</v>
      </c>
    </row>
    <row r="31" spans="1:10" ht="12.75">
      <c r="A31" s="32">
        <v>20</v>
      </c>
      <c r="B31" s="28" t="s">
        <v>32</v>
      </c>
      <c r="C31" s="15" t="s">
        <v>77</v>
      </c>
      <c r="D31" s="15" t="s">
        <v>81</v>
      </c>
      <c r="E31" s="30">
        <v>1334.92</v>
      </c>
      <c r="F31" s="30">
        <v>1334.92</v>
      </c>
      <c r="G31" s="31" t="s">
        <v>102</v>
      </c>
      <c r="H31" s="31" t="s">
        <v>102</v>
      </c>
      <c r="I31" s="31" t="s">
        <v>102</v>
      </c>
      <c r="J31" s="31">
        <f>'[1]проектная производит.'!$D$32-'[2]сентябрь'!$F$36</f>
        <v>13.612654</v>
      </c>
    </row>
    <row r="32" spans="1:10" ht="12.75">
      <c r="A32" s="27">
        <v>21</v>
      </c>
      <c r="B32" s="33" t="s">
        <v>33</v>
      </c>
      <c r="C32" s="15" t="s">
        <v>32</v>
      </c>
      <c r="D32" s="15" t="s">
        <v>82</v>
      </c>
      <c r="E32" s="30">
        <v>1334.92</v>
      </c>
      <c r="F32" s="30">
        <v>1334.92</v>
      </c>
      <c r="G32" s="31" t="s">
        <v>102</v>
      </c>
      <c r="H32" s="31" t="s">
        <v>102</v>
      </c>
      <c r="I32" s="31" t="s">
        <v>102</v>
      </c>
      <c r="J32" s="31">
        <f>'[1]проектная производит.'!$D$33-'[2]сентябрь'!$F$36</f>
        <v>0.5918206666666667</v>
      </c>
    </row>
    <row r="33" spans="1:10" ht="12.75">
      <c r="A33" s="32">
        <v>22</v>
      </c>
      <c r="B33" s="28" t="s">
        <v>34</v>
      </c>
      <c r="C33" s="15" t="s">
        <v>83</v>
      </c>
      <c r="D33" s="15" t="s">
        <v>122</v>
      </c>
      <c r="E33" s="30">
        <v>1334.92</v>
      </c>
      <c r="F33" s="30">
        <v>1334.92</v>
      </c>
      <c r="G33" s="31" t="s">
        <v>102</v>
      </c>
      <c r="H33" s="31" t="s">
        <v>102</v>
      </c>
      <c r="I33" s="31" t="s">
        <v>102</v>
      </c>
      <c r="J33" s="31">
        <f>'[1]проектная производит.'!$D$34-'[2]сентябрь'!$F$27-'[2]сентябрь'!$F$28-'[2]сентябрь'!$F$29</f>
        <v>9.559963333333332</v>
      </c>
    </row>
    <row r="34" spans="1:10" ht="12.75">
      <c r="A34" s="27">
        <v>23</v>
      </c>
      <c r="B34" s="33" t="s">
        <v>35</v>
      </c>
      <c r="C34" s="15" t="s">
        <v>84</v>
      </c>
      <c r="D34" s="15" t="s">
        <v>85</v>
      </c>
      <c r="E34" s="30">
        <v>1334.92</v>
      </c>
      <c r="F34" s="30">
        <v>1334.92</v>
      </c>
      <c r="G34" s="31" t="s">
        <v>102</v>
      </c>
      <c r="H34" s="31" t="s">
        <v>102</v>
      </c>
      <c r="I34" s="31" t="s">
        <v>102</v>
      </c>
      <c r="J34" s="31">
        <f>'[1]проектная производит.'!$D$35-'[2]сентябрь'!$F$27</f>
        <v>0.6753996666666666</v>
      </c>
    </row>
    <row r="35" spans="1:10" ht="12.75">
      <c r="A35" s="32">
        <v>24</v>
      </c>
      <c r="B35" s="33" t="s">
        <v>36</v>
      </c>
      <c r="C35" s="15" t="s">
        <v>84</v>
      </c>
      <c r="D35" s="15" t="s">
        <v>86</v>
      </c>
      <c r="E35" s="30">
        <v>1334.92</v>
      </c>
      <c r="F35" s="30">
        <v>1334.92</v>
      </c>
      <c r="G35" s="31" t="s">
        <v>102</v>
      </c>
      <c r="H35" s="31" t="s">
        <v>102</v>
      </c>
      <c r="I35" s="31" t="s">
        <v>102</v>
      </c>
      <c r="J35" s="31">
        <f>'[1]проектная производит.'!$D$36-'[2]сентябрь'!$F$28</f>
        <v>0.6845636666666667</v>
      </c>
    </row>
    <row r="36" spans="1:10" ht="12.75">
      <c r="A36" s="27">
        <v>25</v>
      </c>
      <c r="B36" s="33" t="s">
        <v>110</v>
      </c>
      <c r="C36" s="15" t="s">
        <v>84</v>
      </c>
      <c r="D36" s="33" t="s">
        <v>111</v>
      </c>
      <c r="E36" s="30">
        <v>1334.92</v>
      </c>
      <c r="F36" s="30">
        <v>1334.92</v>
      </c>
      <c r="G36" s="31" t="s">
        <v>102</v>
      </c>
      <c r="H36" s="31" t="s">
        <v>102</v>
      </c>
      <c r="I36" s="31" t="s">
        <v>102</v>
      </c>
      <c r="J36" s="31">
        <f>'[1]проектная производит.'!$D$55-'[2]сентябрь'!$F$29</f>
        <v>0.1343201754385965</v>
      </c>
    </row>
    <row r="37" spans="1:10" ht="12.75">
      <c r="A37" s="32">
        <v>26</v>
      </c>
      <c r="B37" s="33" t="s">
        <v>37</v>
      </c>
      <c r="C37" s="15" t="s">
        <v>87</v>
      </c>
      <c r="D37" s="15" t="s">
        <v>88</v>
      </c>
      <c r="E37" s="30">
        <v>1334.92</v>
      </c>
      <c r="F37" s="30">
        <v>1334.92</v>
      </c>
      <c r="G37" s="31" t="s">
        <v>102</v>
      </c>
      <c r="H37" s="31" t="s">
        <v>102</v>
      </c>
      <c r="I37" s="31" t="s">
        <v>102</v>
      </c>
      <c r="J37" s="31">
        <f>'[1]проектная производит.'!$D$38-'[2]сентябрь'!$F$41</f>
        <v>44</v>
      </c>
    </row>
    <row r="38" spans="1:10" ht="12.75">
      <c r="A38" s="27">
        <v>27</v>
      </c>
      <c r="B38" s="28" t="s">
        <v>38</v>
      </c>
      <c r="C38" s="15" t="s">
        <v>57</v>
      </c>
      <c r="D38" s="15" t="s">
        <v>89</v>
      </c>
      <c r="E38" s="30">
        <v>1334.92</v>
      </c>
      <c r="F38" s="30">
        <v>1334.92</v>
      </c>
      <c r="G38" s="31" t="s">
        <v>102</v>
      </c>
      <c r="H38" s="31" t="s">
        <v>102</v>
      </c>
      <c r="I38" s="31" t="s">
        <v>102</v>
      </c>
      <c r="J38" s="31">
        <f>'[1]проектная производит.'!$D$38+'[2]сентябрь'!$F$42</f>
        <v>44.830832</v>
      </c>
    </row>
    <row r="39" spans="1:10" ht="12.75">
      <c r="A39" s="32">
        <v>28</v>
      </c>
      <c r="B39" s="33" t="s">
        <v>39</v>
      </c>
      <c r="C39" s="15" t="s">
        <v>90</v>
      </c>
      <c r="D39" s="15" t="s">
        <v>91</v>
      </c>
      <c r="E39" s="30">
        <v>1334.92</v>
      </c>
      <c r="F39" s="30">
        <v>1334.92</v>
      </c>
      <c r="G39" s="31" t="s">
        <v>102</v>
      </c>
      <c r="H39" s="31" t="s">
        <v>102</v>
      </c>
      <c r="I39" s="31" t="s">
        <v>102</v>
      </c>
      <c r="J39" s="31">
        <f>'[1]проектная производит.'!$D$39-'[2]сентябрь'!$F$42</f>
        <v>6.469168</v>
      </c>
    </row>
    <row r="40" spans="1:10" ht="12.75">
      <c r="A40" s="27">
        <v>29</v>
      </c>
      <c r="B40" s="28" t="s">
        <v>40</v>
      </c>
      <c r="C40" s="15" t="s">
        <v>90</v>
      </c>
      <c r="D40" s="15" t="s">
        <v>41</v>
      </c>
      <c r="E40" s="30">
        <v>1334.92</v>
      </c>
      <c r="F40" s="30">
        <v>1334.92</v>
      </c>
      <c r="G40" s="31" t="s">
        <v>102</v>
      </c>
      <c r="H40" s="31" t="s">
        <v>102</v>
      </c>
      <c r="I40" s="31" t="s">
        <v>102</v>
      </c>
      <c r="J40" s="31">
        <f>'[1]проектная производит.'!$D$40-'[2]сентябрь'!$F$43-'[2]сентябрь'!$F$44-'[2]сентябрь'!$F$45-'[2]сентябрь'!$F$46-'[2]сентябрь'!$F$47-'[2]сентябрь'!$F$48-'[2]сентябрь'!$F$49-'[2]сентябрь'!$F$50-'[2]сентябрь'!$F$51-'[2]сентябрь'!$F$52-'[2]сентябрь'!$F$53</f>
        <v>41.639100000000006</v>
      </c>
    </row>
    <row r="41" spans="1:10" ht="12.75">
      <c r="A41" s="32">
        <v>30</v>
      </c>
      <c r="B41" s="28" t="s">
        <v>41</v>
      </c>
      <c r="C41" s="15" t="s">
        <v>92</v>
      </c>
      <c r="D41" s="15" t="s">
        <v>93</v>
      </c>
      <c r="E41" s="30">
        <v>1334.92</v>
      </c>
      <c r="F41" s="30">
        <v>1334.92</v>
      </c>
      <c r="G41" s="31" t="s">
        <v>102</v>
      </c>
      <c r="H41" s="31" t="s">
        <v>102</v>
      </c>
      <c r="I41" s="31" t="s">
        <v>102</v>
      </c>
      <c r="J41" s="31">
        <f>'[1]проектная производит.'!$D$41-'[2]сентябрь'!$F$47</f>
        <v>3.073212333333333</v>
      </c>
    </row>
    <row r="42" spans="1:10" ht="12.75">
      <c r="A42" s="27">
        <v>31</v>
      </c>
      <c r="B42" s="33" t="s">
        <v>42</v>
      </c>
      <c r="C42" s="15" t="s">
        <v>41</v>
      </c>
      <c r="D42" s="15" t="s">
        <v>94</v>
      </c>
      <c r="E42" s="30">
        <v>1334.92</v>
      </c>
      <c r="F42" s="30">
        <v>1334.92</v>
      </c>
      <c r="G42" s="31" t="s">
        <v>102</v>
      </c>
      <c r="H42" s="31" t="s">
        <v>102</v>
      </c>
      <c r="I42" s="31" t="s">
        <v>102</v>
      </c>
      <c r="J42" s="31">
        <f>'[1]проектная производит.'!$D$43-'[2]сентябрь'!$F$43</f>
        <v>3.466893</v>
      </c>
    </row>
    <row r="43" spans="1:10" ht="12.75">
      <c r="A43" s="32">
        <v>32</v>
      </c>
      <c r="B43" s="33" t="s">
        <v>43</v>
      </c>
      <c r="C43" s="15" t="s">
        <v>41</v>
      </c>
      <c r="D43" s="15" t="s">
        <v>95</v>
      </c>
      <c r="E43" s="30">
        <v>1334.92</v>
      </c>
      <c r="F43" s="30">
        <v>1334.92</v>
      </c>
      <c r="G43" s="31" t="s">
        <v>102</v>
      </c>
      <c r="H43" s="31" t="s">
        <v>102</v>
      </c>
      <c r="I43" s="31" t="s">
        <v>102</v>
      </c>
      <c r="J43" s="31">
        <f>'[1]проектная производит.'!$D$44-'[2]сентябрь'!$F$46</f>
        <v>1.38436</v>
      </c>
    </row>
    <row r="44" spans="1:10" ht="12.75">
      <c r="A44" s="27">
        <v>33</v>
      </c>
      <c r="B44" s="33" t="s">
        <v>44</v>
      </c>
      <c r="C44" s="35" t="s">
        <v>41</v>
      </c>
      <c r="D44" s="35" t="s">
        <v>96</v>
      </c>
      <c r="E44" s="30">
        <v>1334.92</v>
      </c>
      <c r="F44" s="30">
        <v>1334.92</v>
      </c>
      <c r="G44" s="31" t="s">
        <v>102</v>
      </c>
      <c r="H44" s="31" t="s">
        <v>102</v>
      </c>
      <c r="I44" s="31" t="s">
        <v>102</v>
      </c>
      <c r="J44" s="31">
        <f>'[1]проектная производит.'!$D$45-'[2]сентябрь'!$F$44</f>
        <v>3.209101</v>
      </c>
    </row>
    <row r="45" spans="1:10" ht="12.75">
      <c r="A45" s="32">
        <v>34</v>
      </c>
      <c r="B45" s="33" t="s">
        <v>120</v>
      </c>
      <c r="C45" s="35" t="s">
        <v>41</v>
      </c>
      <c r="D45" s="35" t="s">
        <v>124</v>
      </c>
      <c r="E45" s="30">
        <v>1334.92</v>
      </c>
      <c r="F45" s="30">
        <v>1334.92</v>
      </c>
      <c r="G45" s="31" t="s">
        <v>102</v>
      </c>
      <c r="H45" s="31" t="s">
        <v>102</v>
      </c>
      <c r="I45" s="31" t="s">
        <v>102</v>
      </c>
      <c r="J45" s="31">
        <f>'[1]проектная производит.'!$D$59-'[2]сентябрь'!$F$45</f>
        <v>1.2617974187582561</v>
      </c>
    </row>
    <row r="46" spans="1:10" ht="12.75">
      <c r="A46" s="27">
        <v>35</v>
      </c>
      <c r="B46" s="33" t="s">
        <v>45</v>
      </c>
      <c r="C46" s="15" t="s">
        <v>41</v>
      </c>
      <c r="D46" s="15" t="s">
        <v>97</v>
      </c>
      <c r="E46" s="30">
        <v>1334.92</v>
      </c>
      <c r="F46" s="30">
        <v>1334.92</v>
      </c>
      <c r="G46" s="31" t="s">
        <v>102</v>
      </c>
      <c r="H46" s="31" t="s">
        <v>102</v>
      </c>
      <c r="I46" s="31" t="s">
        <v>102</v>
      </c>
      <c r="J46" s="31">
        <f>'[1]проектная производит.'!$D$46-'[2]сентябрь'!$F$47</f>
        <v>6.577379</v>
      </c>
    </row>
    <row r="47" spans="1:10" ht="12.75">
      <c r="A47" s="32">
        <v>36</v>
      </c>
      <c r="B47" s="28" t="s">
        <v>112</v>
      </c>
      <c r="C47" s="15" t="s">
        <v>41</v>
      </c>
      <c r="D47" s="15" t="s">
        <v>109</v>
      </c>
      <c r="E47" s="30">
        <v>1334.92</v>
      </c>
      <c r="F47" s="30">
        <v>1334.92</v>
      </c>
      <c r="G47" s="31" t="s">
        <v>102</v>
      </c>
      <c r="H47" s="31" t="s">
        <v>102</v>
      </c>
      <c r="I47" s="31" t="s">
        <v>102</v>
      </c>
      <c r="J47" s="31">
        <f>'[1]проектная производит.'!$D$42-'[2]сентябрь'!$F$52-'[2]сентябрь'!$F$53</f>
        <v>35.14066433333333</v>
      </c>
    </row>
    <row r="48" spans="1:10" ht="12.75">
      <c r="A48" s="27">
        <v>37</v>
      </c>
      <c r="B48" s="33" t="s">
        <v>46</v>
      </c>
      <c r="C48" s="15" t="s">
        <v>106</v>
      </c>
      <c r="D48" s="15" t="s">
        <v>98</v>
      </c>
      <c r="E48" s="30">
        <v>1334.92</v>
      </c>
      <c r="F48" s="30">
        <v>1334.92</v>
      </c>
      <c r="G48" s="31" t="s">
        <v>102</v>
      </c>
      <c r="H48" s="31" t="s">
        <v>102</v>
      </c>
      <c r="I48" s="31" t="s">
        <v>102</v>
      </c>
      <c r="J48" s="31">
        <f>'[1]проектная производит.'!$D$47-'[2]сентябрь'!$F$52</f>
        <v>1.36997</v>
      </c>
    </row>
    <row r="49" spans="1:10" ht="12.75">
      <c r="A49" s="32">
        <v>38</v>
      </c>
      <c r="B49" s="33" t="s">
        <v>105</v>
      </c>
      <c r="C49" s="15" t="s">
        <v>106</v>
      </c>
      <c r="D49" s="15" t="s">
        <v>107</v>
      </c>
      <c r="E49" s="30">
        <v>1334.92</v>
      </c>
      <c r="F49" s="30">
        <v>1334.92</v>
      </c>
      <c r="G49" s="31" t="s">
        <v>102</v>
      </c>
      <c r="H49" s="31" t="s">
        <v>102</v>
      </c>
      <c r="I49" s="31" t="s">
        <v>102</v>
      </c>
      <c r="J49" s="31">
        <f>'[1]проектная производит.'!$D$51-'[2]сентябрь'!$F$53</f>
        <v>10.547361</v>
      </c>
    </row>
    <row r="50" spans="1:10" ht="12.75" customHeight="1">
      <c r="A50" s="27">
        <v>39</v>
      </c>
      <c r="B50" s="14" t="s">
        <v>113</v>
      </c>
      <c r="C50" s="15" t="s">
        <v>41</v>
      </c>
      <c r="D50" s="15" t="s">
        <v>123</v>
      </c>
      <c r="E50" s="30">
        <v>1334.92</v>
      </c>
      <c r="F50" s="30">
        <v>1334.92</v>
      </c>
      <c r="G50" s="31" t="s">
        <v>102</v>
      </c>
      <c r="H50" s="31" t="s">
        <v>102</v>
      </c>
      <c r="I50" s="31" t="s">
        <v>102</v>
      </c>
      <c r="J50" s="31">
        <f>'[1]проектная производит.'!$D$50-'[2]сентябрь'!$F$51-'[2]сентябрь'!$F$48-'[2]сентябрь'!$F$49-'[2]сентябрь'!$F$50</f>
        <v>22.690158</v>
      </c>
    </row>
    <row r="51" spans="1:10" ht="12.75" customHeight="1">
      <c r="A51" s="32">
        <v>40</v>
      </c>
      <c r="B51" s="33" t="s">
        <v>47</v>
      </c>
      <c r="C51" s="15" t="s">
        <v>113</v>
      </c>
      <c r="D51" s="15" t="s">
        <v>99</v>
      </c>
      <c r="E51" s="30">
        <v>1334.92</v>
      </c>
      <c r="F51" s="30">
        <v>1334.92</v>
      </c>
      <c r="G51" s="31" t="s">
        <v>102</v>
      </c>
      <c r="H51" s="31" t="s">
        <v>102</v>
      </c>
      <c r="I51" s="31" t="s">
        <v>102</v>
      </c>
      <c r="J51" s="31">
        <f>'[1]проектная производит.'!$D$49-'[2]сентябрь'!$F$51</f>
        <v>1.4540423333333332</v>
      </c>
    </row>
    <row r="52" spans="1:10" ht="12.75" customHeight="1">
      <c r="A52" s="27">
        <v>41</v>
      </c>
      <c r="B52" s="33" t="s">
        <v>114</v>
      </c>
      <c r="C52" s="15" t="s">
        <v>113</v>
      </c>
      <c r="D52" s="33" t="s">
        <v>115</v>
      </c>
      <c r="E52" s="30">
        <v>1334.92</v>
      </c>
      <c r="F52" s="30">
        <v>1334.92</v>
      </c>
      <c r="G52" s="31" t="s">
        <v>102</v>
      </c>
      <c r="H52" s="31" t="s">
        <v>102</v>
      </c>
      <c r="I52" s="31" t="s">
        <v>102</v>
      </c>
      <c r="J52" s="31">
        <f>'[1]проектная производит.'!$D$56-'[2]сентябрь'!$F$48</f>
        <v>0.6337476882430646</v>
      </c>
    </row>
    <row r="53" spans="1:10" ht="12.75" customHeight="1">
      <c r="A53" s="32">
        <v>42</v>
      </c>
      <c r="B53" s="33" t="s">
        <v>116</v>
      </c>
      <c r="C53" s="15" t="s">
        <v>113</v>
      </c>
      <c r="D53" s="33" t="s">
        <v>117</v>
      </c>
      <c r="E53" s="30">
        <v>1334.92</v>
      </c>
      <c r="F53" s="30">
        <v>1334.92</v>
      </c>
      <c r="G53" s="31" t="s">
        <v>102</v>
      </c>
      <c r="H53" s="31" t="s">
        <v>102</v>
      </c>
      <c r="I53" s="31" t="s">
        <v>102</v>
      </c>
      <c r="J53" s="31">
        <f>'[1]проектная производит.'!$D$57-'[2]сентябрь'!$F$49</f>
        <v>0.9258238348745044</v>
      </c>
    </row>
    <row r="54" spans="1:10" ht="12.75" customHeight="1">
      <c r="A54" s="27">
        <v>43</v>
      </c>
      <c r="B54" s="33" t="s">
        <v>118</v>
      </c>
      <c r="C54" s="15" t="s">
        <v>113</v>
      </c>
      <c r="D54" s="33" t="s">
        <v>119</v>
      </c>
      <c r="E54" s="30">
        <v>1334.92</v>
      </c>
      <c r="F54" s="30">
        <v>1334.92</v>
      </c>
      <c r="G54" s="31" t="s">
        <v>102</v>
      </c>
      <c r="H54" s="31" t="s">
        <v>102</v>
      </c>
      <c r="I54" s="31" t="s">
        <v>102</v>
      </c>
      <c r="J54" s="31">
        <f>'[1]проектная производит.'!$D$58-'[2]сентябрь'!$F$50</f>
        <v>0.3160184940554821</v>
      </c>
    </row>
    <row r="55" spans="1:10" ht="12.75" customHeight="1">
      <c r="A55" s="32">
        <v>44</v>
      </c>
      <c r="B55" s="33" t="s">
        <v>48</v>
      </c>
      <c r="C55" s="36" t="s">
        <v>100</v>
      </c>
      <c r="D55" s="36" t="s">
        <v>101</v>
      </c>
      <c r="E55" s="30">
        <v>1978.4</v>
      </c>
      <c r="F55" s="30">
        <v>1978.4</v>
      </c>
      <c r="G55" s="31" t="s">
        <v>102</v>
      </c>
      <c r="H55" s="31" t="s">
        <v>102</v>
      </c>
      <c r="I55" s="31" t="s">
        <v>102</v>
      </c>
      <c r="J55" s="31">
        <f>'[1]проектная производит.'!$D$53-472512.3/1000000</f>
        <v>32.3913577</v>
      </c>
    </row>
    <row r="56" spans="1:10" ht="12.75" customHeight="1">
      <c r="A56" s="46"/>
      <c r="B56" s="50" t="s">
        <v>131</v>
      </c>
      <c r="C56" s="50"/>
      <c r="D56" s="50"/>
      <c r="E56" s="50"/>
      <c r="F56" s="50"/>
      <c r="G56" s="50"/>
      <c r="H56" s="50"/>
      <c r="I56" s="50"/>
      <c r="J56" s="50"/>
    </row>
    <row r="57" spans="1:10" ht="12.75">
      <c r="A57" s="8">
        <v>45</v>
      </c>
      <c r="B57" s="38" t="s">
        <v>57</v>
      </c>
      <c r="C57" s="39"/>
      <c r="D57" s="39"/>
      <c r="E57" s="56">
        <v>1334.92</v>
      </c>
      <c r="F57" s="56">
        <v>1334.92</v>
      </c>
      <c r="G57" s="57" t="s">
        <v>102</v>
      </c>
      <c r="H57" s="57" t="s">
        <v>102</v>
      </c>
      <c r="I57" s="57" t="s">
        <v>102</v>
      </c>
      <c r="J57" s="58">
        <v>0.5003661848830065</v>
      </c>
    </row>
    <row r="58" spans="1:10" ht="12.75">
      <c r="A58" s="8">
        <v>46</v>
      </c>
      <c r="B58" s="40" t="s">
        <v>132</v>
      </c>
      <c r="C58" s="40" t="s">
        <v>133</v>
      </c>
      <c r="D58" s="40" t="s">
        <v>134</v>
      </c>
      <c r="E58" s="56">
        <v>1334.92</v>
      </c>
      <c r="F58" s="56">
        <v>1334.92</v>
      </c>
      <c r="G58" s="57" t="s">
        <v>102</v>
      </c>
      <c r="H58" s="57" t="s">
        <v>102</v>
      </c>
      <c r="I58" s="57" t="s">
        <v>102</v>
      </c>
      <c r="J58" s="59">
        <v>0.005995845239615276</v>
      </c>
    </row>
    <row r="59" spans="1:10" ht="12.75">
      <c r="A59" s="8">
        <v>47</v>
      </c>
      <c r="B59" s="41" t="s">
        <v>135</v>
      </c>
      <c r="C59" s="44"/>
      <c r="D59" s="44"/>
      <c r="E59" s="56">
        <v>1334.92</v>
      </c>
      <c r="F59" s="56">
        <v>1334.92</v>
      </c>
      <c r="G59" s="57" t="s">
        <v>102</v>
      </c>
      <c r="H59" s="57" t="s">
        <v>102</v>
      </c>
      <c r="I59" s="57" t="s">
        <v>102</v>
      </c>
      <c r="J59" s="60">
        <v>1.3918049614524088</v>
      </c>
    </row>
    <row r="60" spans="1:10" ht="25.5">
      <c r="A60" s="8">
        <v>48</v>
      </c>
      <c r="B60" s="42" t="s">
        <v>136</v>
      </c>
      <c r="C60" s="40" t="s">
        <v>137</v>
      </c>
      <c r="D60" s="40" t="s">
        <v>138</v>
      </c>
      <c r="E60" s="56">
        <v>1334.92</v>
      </c>
      <c r="F60" s="56">
        <v>1334.92</v>
      </c>
      <c r="G60" s="57" t="s">
        <v>102</v>
      </c>
      <c r="H60" s="57" t="s">
        <v>102</v>
      </c>
      <c r="I60" s="57" t="s">
        <v>102</v>
      </c>
      <c r="J60" s="60">
        <v>0.08270298769730344</v>
      </c>
    </row>
    <row r="61" spans="1:10" ht="12.75">
      <c r="A61" s="8">
        <v>49</v>
      </c>
      <c r="B61" s="42" t="s">
        <v>139</v>
      </c>
      <c r="C61" s="40" t="s">
        <v>140</v>
      </c>
      <c r="D61" s="40" t="s">
        <v>141</v>
      </c>
      <c r="E61" s="56">
        <v>1334.92</v>
      </c>
      <c r="F61" s="56">
        <v>1334.92</v>
      </c>
      <c r="G61" s="57" t="s">
        <v>102</v>
      </c>
      <c r="H61" s="57" t="s">
        <v>102</v>
      </c>
      <c r="I61" s="57" t="s">
        <v>102</v>
      </c>
      <c r="J61" s="60">
        <v>0.0001590392095329332</v>
      </c>
    </row>
    <row r="62" spans="1:10" ht="12.75">
      <c r="A62" s="8">
        <v>50</v>
      </c>
      <c r="B62" s="42" t="s">
        <v>142</v>
      </c>
      <c r="C62" s="40" t="s">
        <v>143</v>
      </c>
      <c r="D62" s="40" t="s">
        <v>144</v>
      </c>
      <c r="E62" s="56">
        <v>1334.92</v>
      </c>
      <c r="F62" s="56">
        <v>1334.92</v>
      </c>
      <c r="G62" s="57" t="s">
        <v>102</v>
      </c>
      <c r="H62" s="57" t="s">
        <v>102</v>
      </c>
      <c r="I62" s="57" t="s">
        <v>102</v>
      </c>
      <c r="J62" s="60">
        <v>0.0008261419704475011</v>
      </c>
    </row>
    <row r="63" spans="1:10" ht="12.75">
      <c r="A63" s="8">
        <v>51</v>
      </c>
      <c r="B63" s="42" t="s">
        <v>145</v>
      </c>
      <c r="C63" s="40" t="s">
        <v>146</v>
      </c>
      <c r="D63" s="40" t="s">
        <v>147</v>
      </c>
      <c r="E63" s="56">
        <v>1334.92</v>
      </c>
      <c r="F63" s="56">
        <v>1334.92</v>
      </c>
      <c r="G63" s="57" t="s">
        <v>102</v>
      </c>
      <c r="H63" s="57" t="s">
        <v>102</v>
      </c>
      <c r="I63" s="57" t="s">
        <v>102</v>
      </c>
      <c r="J63" s="61">
        <v>0.0043444704928442684</v>
      </c>
    </row>
    <row r="64" spans="1:10" ht="12.75">
      <c r="A64" s="8">
        <v>52</v>
      </c>
      <c r="B64" s="42" t="s">
        <v>148</v>
      </c>
      <c r="C64" s="40" t="s">
        <v>149</v>
      </c>
      <c r="D64" s="40" t="s">
        <v>150</v>
      </c>
      <c r="E64" s="56">
        <v>1334.92</v>
      </c>
      <c r="F64" s="56">
        <v>1334.92</v>
      </c>
      <c r="G64" s="57" t="s">
        <v>102</v>
      </c>
      <c r="H64" s="57" t="s">
        <v>102</v>
      </c>
      <c r="I64" s="57" t="s">
        <v>102</v>
      </c>
      <c r="J64" s="60">
        <v>0.008296521994259475</v>
      </c>
    </row>
    <row r="65" spans="1:10" ht="25.5">
      <c r="A65" s="8">
        <v>53</v>
      </c>
      <c r="B65" s="42" t="s">
        <v>151</v>
      </c>
      <c r="C65" s="40" t="s">
        <v>152</v>
      </c>
      <c r="D65" s="40" t="s">
        <v>153</v>
      </c>
      <c r="E65" s="56">
        <v>1334.92</v>
      </c>
      <c r="F65" s="56">
        <v>1334.92</v>
      </c>
      <c r="G65" s="57" t="s">
        <v>102</v>
      </c>
      <c r="H65" s="57" t="s">
        <v>102</v>
      </c>
      <c r="I65" s="57" t="s">
        <v>102</v>
      </c>
      <c r="J65" s="60">
        <v>0.000836095290799841</v>
      </c>
    </row>
    <row r="66" spans="1:10" ht="25.5">
      <c r="A66" s="8">
        <v>54</v>
      </c>
      <c r="B66" s="42" t="s">
        <v>154</v>
      </c>
      <c r="C66" s="40" t="s">
        <v>155</v>
      </c>
      <c r="D66" s="40" t="s">
        <v>156</v>
      </c>
      <c r="E66" s="56">
        <v>1334.92</v>
      </c>
      <c r="F66" s="56">
        <v>1334.92</v>
      </c>
      <c r="G66" s="57" t="s">
        <v>102</v>
      </c>
      <c r="H66" s="57" t="s">
        <v>102</v>
      </c>
      <c r="I66" s="57" t="s">
        <v>102</v>
      </c>
      <c r="J66" s="60">
        <v>0.0004207335460122185</v>
      </c>
    </row>
    <row r="67" spans="1:10" ht="25.5">
      <c r="A67" s="8">
        <v>55</v>
      </c>
      <c r="B67" s="42" t="s">
        <v>157</v>
      </c>
      <c r="C67" s="40" t="s">
        <v>158</v>
      </c>
      <c r="D67" s="40" t="s">
        <v>159</v>
      </c>
      <c r="E67" s="56">
        <v>1334.92</v>
      </c>
      <c r="F67" s="56">
        <v>1334.92</v>
      </c>
      <c r="G67" s="57" t="s">
        <v>102</v>
      </c>
      <c r="H67" s="57" t="s">
        <v>102</v>
      </c>
      <c r="I67" s="57" t="s">
        <v>102</v>
      </c>
      <c r="J67" s="60">
        <v>0.0008837633988774556</v>
      </c>
    </row>
    <row r="68" spans="1:10" ht="25.5">
      <c r="A68" s="8">
        <v>56</v>
      </c>
      <c r="B68" s="42" t="s">
        <v>160</v>
      </c>
      <c r="C68" s="40" t="s">
        <v>161</v>
      </c>
      <c r="D68" s="40" t="s">
        <v>162</v>
      </c>
      <c r="E68" s="56">
        <v>1334.92</v>
      </c>
      <c r="F68" s="56">
        <v>1334.92</v>
      </c>
      <c r="G68" s="57" t="s">
        <v>102</v>
      </c>
      <c r="H68" s="57" t="s">
        <v>102</v>
      </c>
      <c r="I68" s="57" t="s">
        <v>102</v>
      </c>
      <c r="J68" s="59">
        <v>0.002195936723430766</v>
      </c>
    </row>
    <row r="69" spans="1:10" ht="12.75">
      <c r="A69" s="8">
        <v>57</v>
      </c>
      <c r="B69" s="41" t="s">
        <v>163</v>
      </c>
      <c r="C69" s="40"/>
      <c r="D69" s="40"/>
      <c r="E69" s="56">
        <v>1334.92</v>
      </c>
      <c r="F69" s="56">
        <v>1334.92</v>
      </c>
      <c r="G69" s="57" t="s">
        <v>102</v>
      </c>
      <c r="H69" s="57" t="s">
        <v>102</v>
      </c>
      <c r="I69" s="57" t="s">
        <v>102</v>
      </c>
      <c r="J69" s="58">
        <v>0.21722619773155508</v>
      </c>
    </row>
    <row r="70" spans="1:10" ht="12.75">
      <c r="A70" s="8">
        <v>58</v>
      </c>
      <c r="B70" s="42" t="s">
        <v>164</v>
      </c>
      <c r="C70" s="40" t="s">
        <v>165</v>
      </c>
      <c r="D70" s="40" t="s">
        <v>166</v>
      </c>
      <c r="E70" s="56">
        <v>1334.92</v>
      </c>
      <c r="F70" s="56">
        <v>1334.92</v>
      </c>
      <c r="G70" s="57" t="s">
        <v>102</v>
      </c>
      <c r="H70" s="57" t="s">
        <v>102</v>
      </c>
      <c r="I70" s="57" t="s">
        <v>102</v>
      </c>
      <c r="J70" s="59">
        <v>0.0008357168778361342</v>
      </c>
    </row>
    <row r="71" spans="1:10" ht="12.75">
      <c r="A71" s="8">
        <v>59</v>
      </c>
      <c r="B71" s="42" t="s">
        <v>167</v>
      </c>
      <c r="C71" s="40" t="s">
        <v>168</v>
      </c>
      <c r="D71" s="40" t="s">
        <v>169</v>
      </c>
      <c r="E71" s="56">
        <v>1334.92</v>
      </c>
      <c r="F71" s="56">
        <v>1334.92</v>
      </c>
      <c r="G71" s="57" t="s">
        <v>102</v>
      </c>
      <c r="H71" s="57" t="s">
        <v>102</v>
      </c>
      <c r="I71" s="57" t="s">
        <v>102</v>
      </c>
      <c r="J71" s="59">
        <v>8E-05</v>
      </c>
    </row>
    <row r="72" spans="1:10" ht="12.75">
      <c r="A72" s="8">
        <v>60</v>
      </c>
      <c r="B72" s="42" t="s">
        <v>170</v>
      </c>
      <c r="C72" s="40" t="s">
        <v>171</v>
      </c>
      <c r="D72" s="40" t="s">
        <v>172</v>
      </c>
      <c r="E72" s="56">
        <v>1334.92</v>
      </c>
      <c r="F72" s="56">
        <v>1334.92</v>
      </c>
      <c r="G72" s="57" t="s">
        <v>102</v>
      </c>
      <c r="H72" s="57" t="s">
        <v>102</v>
      </c>
      <c r="I72" s="57" t="s">
        <v>102</v>
      </c>
      <c r="J72" s="59">
        <v>0.0004913391088305555</v>
      </c>
    </row>
    <row r="73" spans="1:10" ht="12.75">
      <c r="A73" s="8">
        <v>61</v>
      </c>
      <c r="B73" s="42" t="s">
        <v>173</v>
      </c>
      <c r="C73" s="40" t="s">
        <v>174</v>
      </c>
      <c r="D73" s="40" t="s">
        <v>175</v>
      </c>
      <c r="E73" s="56">
        <v>1334.92</v>
      </c>
      <c r="F73" s="56">
        <v>1334.92</v>
      </c>
      <c r="G73" s="57" t="s">
        <v>102</v>
      </c>
      <c r="H73" s="57" t="s">
        <v>102</v>
      </c>
      <c r="I73" s="57" t="s">
        <v>102</v>
      </c>
      <c r="J73" s="59">
        <v>0.00040204718165346847</v>
      </c>
    </row>
    <row r="74" spans="1:10" ht="12.75">
      <c r="A74" s="8">
        <v>62</v>
      </c>
      <c r="B74" s="42" t="s">
        <v>176</v>
      </c>
      <c r="C74" s="40" t="s">
        <v>177</v>
      </c>
      <c r="D74" s="40" t="s">
        <v>178</v>
      </c>
      <c r="E74" s="56">
        <v>1334.92</v>
      </c>
      <c r="F74" s="56">
        <v>1334.92</v>
      </c>
      <c r="G74" s="57" t="s">
        <v>102</v>
      </c>
      <c r="H74" s="57" t="s">
        <v>102</v>
      </c>
      <c r="I74" s="57" t="s">
        <v>102</v>
      </c>
      <c r="J74" s="59">
        <v>0.00016679632063343325</v>
      </c>
    </row>
    <row r="75" spans="1:10" ht="12.75">
      <c r="A75" s="8">
        <v>63</v>
      </c>
      <c r="B75" s="43" t="s">
        <v>179</v>
      </c>
      <c r="C75" s="40"/>
      <c r="D75" s="40"/>
      <c r="E75" s="56"/>
      <c r="F75" s="56"/>
      <c r="G75" s="57"/>
      <c r="H75" s="57"/>
      <c r="I75" s="57"/>
      <c r="J75" s="59"/>
    </row>
    <row r="76" spans="1:10" ht="25.5">
      <c r="A76" s="8">
        <v>64</v>
      </c>
      <c r="B76" s="42" t="s">
        <v>180</v>
      </c>
      <c r="C76" s="40" t="s">
        <v>181</v>
      </c>
      <c r="D76" s="40" t="s">
        <v>182</v>
      </c>
      <c r="E76" s="56">
        <v>1334.92</v>
      </c>
      <c r="F76" s="56">
        <v>1334.92</v>
      </c>
      <c r="G76" s="57" t="s">
        <v>102</v>
      </c>
      <c r="H76" s="57" t="s">
        <v>102</v>
      </c>
      <c r="I76" s="57" t="s">
        <v>102</v>
      </c>
      <c r="J76" s="59">
        <v>0.0051704110112688</v>
      </c>
    </row>
    <row r="77" spans="1:10" ht="12.75">
      <c r="A77" s="8">
        <v>65</v>
      </c>
      <c r="B77" s="42" t="s">
        <v>183</v>
      </c>
      <c r="C77" s="40" t="s">
        <v>184</v>
      </c>
      <c r="D77" s="40" t="s">
        <v>185</v>
      </c>
      <c r="E77" s="56">
        <v>1334.92</v>
      </c>
      <c r="F77" s="56">
        <v>1334.92</v>
      </c>
      <c r="G77" s="57" t="s">
        <v>102</v>
      </c>
      <c r="H77" s="57" t="s">
        <v>102</v>
      </c>
      <c r="I77" s="57" t="s">
        <v>102</v>
      </c>
      <c r="J77" s="59">
        <v>0.020095831938930147</v>
      </c>
    </row>
    <row r="78" spans="1:10" ht="12.75">
      <c r="A78" s="8">
        <v>66</v>
      </c>
      <c r="B78" s="42" t="s">
        <v>186</v>
      </c>
      <c r="C78" s="45" t="s">
        <v>187</v>
      </c>
      <c r="D78" s="45" t="s">
        <v>188</v>
      </c>
      <c r="E78" s="56">
        <v>1334.92</v>
      </c>
      <c r="F78" s="56">
        <v>1334.92</v>
      </c>
      <c r="G78" s="57" t="s">
        <v>102</v>
      </c>
      <c r="H78" s="57" t="s">
        <v>102</v>
      </c>
      <c r="I78" s="57" t="s">
        <v>102</v>
      </c>
      <c r="J78" s="59">
        <v>0.004904352365146174</v>
      </c>
    </row>
    <row r="79" spans="2:10" ht="12.75">
      <c r="B79" s="51" t="s">
        <v>108</v>
      </c>
      <c r="C79" s="51"/>
      <c r="D79" s="51"/>
      <c r="E79" s="51"/>
      <c r="F79" s="51"/>
      <c r="G79" s="51"/>
      <c r="H79" s="51"/>
      <c r="I79" s="51"/>
      <c r="J79" s="51"/>
    </row>
  </sheetData>
  <sheetProtection/>
  <mergeCells count="55">
    <mergeCell ref="B79:J79"/>
    <mergeCell ref="CW6:DF6"/>
    <mergeCell ref="DG6:DP6"/>
    <mergeCell ref="A6:J6"/>
    <mergeCell ref="K6:T6"/>
    <mergeCell ref="U6:AD6"/>
    <mergeCell ref="AE6:AN6"/>
    <mergeCell ref="AO6:AX6"/>
    <mergeCell ref="AY6:BH6"/>
    <mergeCell ref="HM6:HV6"/>
    <mergeCell ref="HW6:IF6"/>
    <mergeCell ref="DQ6:DZ6"/>
    <mergeCell ref="EA6:EJ6"/>
    <mergeCell ref="EK6:ET6"/>
    <mergeCell ref="EU6:FD6"/>
    <mergeCell ref="FE6:FN6"/>
    <mergeCell ref="FO6:FX6"/>
    <mergeCell ref="BI7:BR7"/>
    <mergeCell ref="BS7:CB7"/>
    <mergeCell ref="FY6:GH6"/>
    <mergeCell ref="GI6:GR6"/>
    <mergeCell ref="GS6:HB6"/>
    <mergeCell ref="HC6:HL6"/>
    <mergeCell ref="BI6:BR6"/>
    <mergeCell ref="BS6:CB6"/>
    <mergeCell ref="CC6:CL6"/>
    <mergeCell ref="CM6:CV6"/>
    <mergeCell ref="DQ7:DZ7"/>
    <mergeCell ref="EA7:EJ7"/>
    <mergeCell ref="IG6:IP6"/>
    <mergeCell ref="IQ6:IV6"/>
    <mergeCell ref="A7:J7"/>
    <mergeCell ref="K7:T7"/>
    <mergeCell ref="U7:AD7"/>
    <mergeCell ref="AE7:AN7"/>
    <mergeCell ref="AO7:AX7"/>
    <mergeCell ref="AY7:BH7"/>
    <mergeCell ref="IG7:IP7"/>
    <mergeCell ref="IQ7:IV7"/>
    <mergeCell ref="EK7:ET7"/>
    <mergeCell ref="EU7:FD7"/>
    <mergeCell ref="FE7:FN7"/>
    <mergeCell ref="FO7:FX7"/>
    <mergeCell ref="FY7:GH7"/>
    <mergeCell ref="GI7:GR7"/>
    <mergeCell ref="A8:J8"/>
    <mergeCell ref="B56:J56"/>
    <mergeCell ref="GS7:HB7"/>
    <mergeCell ref="HC7:HL7"/>
    <mergeCell ref="HM7:HV7"/>
    <mergeCell ref="HW7:IF7"/>
    <mergeCell ref="CC7:CL7"/>
    <mergeCell ref="CM7:CV7"/>
    <mergeCell ref="CW7:DF7"/>
    <mergeCell ref="DG7:DP7"/>
  </mergeCells>
  <printOptions/>
  <pageMargins left="0.5905511811023623" right="0.3937007874015748" top="0.3937007874015748" bottom="0.3937007874015748" header="0.1968503937007874" footer="0.1968503937007874"/>
  <pageSetup fitToHeight="2" horizontalDpi="600" verticalDpi="600" orientation="landscape" paperSize="9" scale="6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80"/>
  <sheetViews>
    <sheetView tabSelected="1" view="pageBreakPreview" zoomScale="91" zoomScaleSheetLayoutView="91" zoomScalePageLayoutView="0" workbookViewId="0" topLeftCell="A43">
      <selection activeCell="D89" sqref="D89"/>
    </sheetView>
  </sheetViews>
  <sheetFormatPr defaultColWidth="9.00390625" defaultRowHeight="12.75"/>
  <cols>
    <col min="1" max="1" width="5.875" style="0" customWidth="1"/>
    <col min="2" max="2" width="41.875" style="0" customWidth="1"/>
    <col min="3" max="3" width="30.875" style="0" customWidth="1"/>
    <col min="4" max="4" width="34.00390625" style="0" customWidth="1"/>
    <col min="5" max="5" width="17.375" style="0" customWidth="1"/>
    <col min="6" max="6" width="16.625" style="0" customWidth="1"/>
    <col min="7" max="7" width="17.125" style="0" customWidth="1"/>
    <col min="8" max="8" width="15.00390625" style="0" customWidth="1"/>
    <col min="9" max="9" width="19.375" style="0" customWidth="1"/>
    <col min="10" max="10" width="16.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3" t="s">
        <v>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3" t="s">
        <v>3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3" t="s">
        <v>7</v>
      </c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5" t="s">
        <v>8</v>
      </c>
    </row>
    <row r="6" spans="1:10" ht="15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256" ht="16.5">
      <c r="A7" s="54" t="s">
        <v>103</v>
      </c>
      <c r="B7" s="54"/>
      <c r="C7" s="54"/>
      <c r="D7" s="54"/>
      <c r="E7" s="54"/>
      <c r="F7" s="54"/>
      <c r="G7" s="54"/>
      <c r="H7" s="54"/>
      <c r="I7" s="54"/>
      <c r="J7" s="54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</row>
    <row r="8" spans="1:256" ht="16.5">
      <c r="A8" s="54" t="s">
        <v>104</v>
      </c>
      <c r="B8" s="54"/>
      <c r="C8" s="54"/>
      <c r="D8" s="54"/>
      <c r="E8" s="54"/>
      <c r="F8" s="54"/>
      <c r="G8" s="54"/>
      <c r="H8" s="54"/>
      <c r="I8" s="54"/>
      <c r="J8" s="54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10" ht="16.5">
      <c r="A9" s="54" t="s">
        <v>129</v>
      </c>
      <c r="B9" s="54"/>
      <c r="C9" s="54"/>
      <c r="D9" s="54"/>
      <c r="E9" s="54"/>
      <c r="F9" s="54"/>
      <c r="G9" s="54"/>
      <c r="H9" s="54"/>
      <c r="I9" s="54"/>
      <c r="J9" s="54"/>
    </row>
    <row r="10" spans="1:10" ht="15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12" customFormat="1" ht="124.5" customHeight="1">
      <c r="A11" s="11" t="s">
        <v>0</v>
      </c>
      <c r="B11" s="11" t="s">
        <v>1</v>
      </c>
      <c r="C11" s="11" t="s">
        <v>5</v>
      </c>
      <c r="D11" s="11" t="s">
        <v>4</v>
      </c>
      <c r="E11" s="11" t="s">
        <v>10</v>
      </c>
      <c r="F11" s="11" t="s">
        <v>11</v>
      </c>
      <c r="G11" s="11" t="s">
        <v>9</v>
      </c>
      <c r="H11" s="11" t="s">
        <v>12</v>
      </c>
      <c r="I11" s="11" t="s">
        <v>13</v>
      </c>
      <c r="J11" s="11" t="s">
        <v>2</v>
      </c>
    </row>
    <row r="12" spans="1:10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</row>
    <row r="13" spans="1:10" ht="12.75">
      <c r="A13" s="6">
        <v>1</v>
      </c>
      <c r="B13" s="17" t="s">
        <v>121</v>
      </c>
      <c r="C13" s="2"/>
      <c r="D13" s="2"/>
      <c r="E13" s="30">
        <v>1334.92</v>
      </c>
      <c r="F13" s="30">
        <v>1334.92</v>
      </c>
      <c r="G13" s="10" t="s">
        <v>102</v>
      </c>
      <c r="H13" s="10" t="s">
        <v>102</v>
      </c>
      <c r="I13" s="10" t="s">
        <v>102</v>
      </c>
      <c r="J13" s="10">
        <f>июль!J13+август!J12+сентябрь!J12</f>
        <v>1375</v>
      </c>
    </row>
    <row r="14" spans="1:10" ht="12.75">
      <c r="A14" s="8">
        <v>2</v>
      </c>
      <c r="B14" s="7" t="s">
        <v>14</v>
      </c>
      <c r="C14" s="9" t="s">
        <v>49</v>
      </c>
      <c r="D14" s="9" t="s">
        <v>50</v>
      </c>
      <c r="E14" s="30">
        <v>1334.92</v>
      </c>
      <c r="F14" s="30">
        <v>1334.92</v>
      </c>
      <c r="G14" s="10" t="s">
        <v>102</v>
      </c>
      <c r="H14" s="10" t="s">
        <v>102</v>
      </c>
      <c r="I14" s="10" t="s">
        <v>102</v>
      </c>
      <c r="J14" s="10">
        <f>июль!J14+август!J13+сентябрь!J13</f>
        <v>1.042293</v>
      </c>
    </row>
    <row r="15" spans="1:10" ht="12.75">
      <c r="A15" s="6">
        <v>3</v>
      </c>
      <c r="B15" s="7" t="s">
        <v>15</v>
      </c>
      <c r="C15" s="9" t="s">
        <v>51</v>
      </c>
      <c r="D15" s="9" t="s">
        <v>52</v>
      </c>
      <c r="E15" s="30">
        <v>1334.92</v>
      </c>
      <c r="F15" s="30">
        <v>1334.92</v>
      </c>
      <c r="G15" s="10" t="s">
        <v>102</v>
      </c>
      <c r="H15" s="10" t="s">
        <v>102</v>
      </c>
      <c r="I15" s="10" t="s">
        <v>102</v>
      </c>
      <c r="J15" s="10">
        <f>июль!J15+август!J14+сентябрь!J14</f>
        <v>2.610024</v>
      </c>
    </row>
    <row r="16" spans="1:10" ht="12.75">
      <c r="A16" s="8">
        <v>4</v>
      </c>
      <c r="B16" s="7" t="s">
        <v>16</v>
      </c>
      <c r="C16" s="9" t="s">
        <v>51</v>
      </c>
      <c r="D16" s="9" t="s">
        <v>53</v>
      </c>
      <c r="E16" s="30">
        <v>1334.92</v>
      </c>
      <c r="F16" s="30">
        <v>1334.92</v>
      </c>
      <c r="G16" s="10" t="s">
        <v>102</v>
      </c>
      <c r="H16" s="10" t="s">
        <v>102</v>
      </c>
      <c r="I16" s="10" t="s">
        <v>102</v>
      </c>
      <c r="J16" s="10">
        <f>июль!J16+август!J15+сентябрь!J15</f>
        <v>0.36225199999999996</v>
      </c>
    </row>
    <row r="17" spans="1:10" ht="12.75">
      <c r="A17" s="6">
        <v>5</v>
      </c>
      <c r="B17" s="7" t="s">
        <v>17</v>
      </c>
      <c r="C17" s="9" t="s">
        <v>51</v>
      </c>
      <c r="D17" s="9" t="s">
        <v>54</v>
      </c>
      <c r="E17" s="30">
        <v>1334.92</v>
      </c>
      <c r="F17" s="30">
        <v>1334.92</v>
      </c>
      <c r="G17" s="10" t="s">
        <v>102</v>
      </c>
      <c r="H17" s="10" t="s">
        <v>102</v>
      </c>
      <c r="I17" s="10" t="s">
        <v>102</v>
      </c>
      <c r="J17" s="10">
        <f>июль!J17+август!J16+сентябрь!J16</f>
        <v>0.8353820000000001</v>
      </c>
    </row>
    <row r="18" spans="1:10" ht="12.75">
      <c r="A18" s="8">
        <v>6</v>
      </c>
      <c r="B18" s="7" t="s">
        <v>18</v>
      </c>
      <c r="C18" s="9" t="s">
        <v>55</v>
      </c>
      <c r="D18" s="9" t="s">
        <v>56</v>
      </c>
      <c r="E18" s="30">
        <v>1334.92</v>
      </c>
      <c r="F18" s="30">
        <v>1334.92</v>
      </c>
      <c r="G18" s="10" t="s">
        <v>102</v>
      </c>
      <c r="H18" s="10" t="s">
        <v>102</v>
      </c>
      <c r="I18" s="10" t="s">
        <v>102</v>
      </c>
      <c r="J18" s="10">
        <f>июль!J18+август!J17+сентябрь!J17</f>
        <v>0.7981990000000001</v>
      </c>
    </row>
    <row r="19" spans="1:10" ht="12.75">
      <c r="A19" s="6">
        <v>7</v>
      </c>
      <c r="B19" s="7" t="s">
        <v>19</v>
      </c>
      <c r="C19" s="9" t="s">
        <v>58</v>
      </c>
      <c r="D19" s="9" t="s">
        <v>59</v>
      </c>
      <c r="E19" s="30">
        <v>1334.92</v>
      </c>
      <c r="F19" s="30">
        <v>1334.92</v>
      </c>
      <c r="G19" s="10" t="s">
        <v>102</v>
      </c>
      <c r="H19" s="10" t="s">
        <v>102</v>
      </c>
      <c r="I19" s="10" t="s">
        <v>102</v>
      </c>
      <c r="J19" s="10">
        <f>июль!J19+август!J18+сентябрь!J18</f>
        <v>3.8208959999999994</v>
      </c>
    </row>
    <row r="20" spans="1:10" ht="12.75">
      <c r="A20" s="8">
        <v>8</v>
      </c>
      <c r="B20" s="7" t="s">
        <v>20</v>
      </c>
      <c r="C20" s="9" t="s">
        <v>60</v>
      </c>
      <c r="D20" s="9" t="s">
        <v>61</v>
      </c>
      <c r="E20" s="30">
        <v>1334.92</v>
      </c>
      <c r="F20" s="30">
        <v>1334.92</v>
      </c>
      <c r="G20" s="10" t="s">
        <v>102</v>
      </c>
      <c r="H20" s="10" t="s">
        <v>102</v>
      </c>
      <c r="I20" s="10" t="s">
        <v>102</v>
      </c>
      <c r="J20" s="10">
        <f>июль!J20+август!J19+сентябрь!J19</f>
        <v>12.466936</v>
      </c>
    </row>
    <row r="21" spans="1:10" ht="12.75">
      <c r="A21" s="6">
        <v>9</v>
      </c>
      <c r="B21" s="7" t="s">
        <v>21</v>
      </c>
      <c r="C21" s="9" t="s">
        <v>62</v>
      </c>
      <c r="D21" s="9" t="s">
        <v>63</v>
      </c>
      <c r="E21" s="30">
        <v>1334.92</v>
      </c>
      <c r="F21" s="30">
        <v>1334.92</v>
      </c>
      <c r="G21" s="10" t="s">
        <v>102</v>
      </c>
      <c r="H21" s="10" t="s">
        <v>102</v>
      </c>
      <c r="I21" s="10" t="s">
        <v>102</v>
      </c>
      <c r="J21" s="10">
        <f>июль!J21+август!J20+сентябрь!J20</f>
        <v>90.95626000000001</v>
      </c>
    </row>
    <row r="22" spans="1:10" ht="12.75">
      <c r="A22" s="8">
        <v>10</v>
      </c>
      <c r="B22" s="7" t="s">
        <v>22</v>
      </c>
      <c r="C22" s="9" t="s">
        <v>64</v>
      </c>
      <c r="D22" s="9" t="s">
        <v>65</v>
      </c>
      <c r="E22" s="30">
        <v>1334.92</v>
      </c>
      <c r="F22" s="30">
        <v>1334.92</v>
      </c>
      <c r="G22" s="10" t="s">
        <v>102</v>
      </c>
      <c r="H22" s="10" t="s">
        <v>102</v>
      </c>
      <c r="I22" s="10" t="s">
        <v>102</v>
      </c>
      <c r="J22" s="10">
        <f>июль!J22+август!J21+сентябрь!J21</f>
        <v>0.4843989999999999</v>
      </c>
    </row>
    <row r="23" spans="1:10" ht="12.75">
      <c r="A23" s="6">
        <v>11</v>
      </c>
      <c r="B23" s="17" t="s">
        <v>23</v>
      </c>
      <c r="C23" s="9" t="s">
        <v>66</v>
      </c>
      <c r="D23" s="9" t="s">
        <v>67</v>
      </c>
      <c r="E23" s="30">
        <v>1334.92</v>
      </c>
      <c r="F23" s="30">
        <v>1334.92</v>
      </c>
      <c r="G23" s="10" t="s">
        <v>102</v>
      </c>
      <c r="H23" s="10" t="s">
        <v>102</v>
      </c>
      <c r="I23" s="10" t="s">
        <v>102</v>
      </c>
      <c r="J23" s="10">
        <f>июль!J23+август!J22+сентябрь!J22</f>
        <v>5.848359</v>
      </c>
    </row>
    <row r="24" spans="1:10" ht="12.75">
      <c r="A24" s="8">
        <v>12</v>
      </c>
      <c r="B24" s="18" t="s">
        <v>24</v>
      </c>
      <c r="C24" s="9" t="s">
        <v>68</v>
      </c>
      <c r="D24" s="9" t="s">
        <v>69</v>
      </c>
      <c r="E24" s="30">
        <v>1334.92</v>
      </c>
      <c r="F24" s="30">
        <v>1334.92</v>
      </c>
      <c r="G24" s="10" t="s">
        <v>102</v>
      </c>
      <c r="H24" s="10" t="s">
        <v>102</v>
      </c>
      <c r="I24" s="10" t="s">
        <v>102</v>
      </c>
      <c r="J24" s="10">
        <f>июль!J24+август!J23+сентябрь!J23</f>
        <v>4.892225</v>
      </c>
    </row>
    <row r="25" spans="1:10" ht="12.75">
      <c r="A25" s="6">
        <v>13</v>
      </c>
      <c r="B25" s="18" t="s">
        <v>25</v>
      </c>
      <c r="C25" s="9" t="s">
        <v>68</v>
      </c>
      <c r="D25" s="9" t="s">
        <v>70</v>
      </c>
      <c r="E25" s="30">
        <v>1334.92</v>
      </c>
      <c r="F25" s="30">
        <v>1334.92</v>
      </c>
      <c r="G25" s="10" t="s">
        <v>102</v>
      </c>
      <c r="H25" s="10" t="s">
        <v>102</v>
      </c>
      <c r="I25" s="10" t="s">
        <v>102</v>
      </c>
      <c r="J25" s="10">
        <f>июль!J25+август!J24+сентябрь!J24</f>
        <v>1.106134</v>
      </c>
    </row>
    <row r="26" spans="1:10" ht="12.75">
      <c r="A26" s="8">
        <v>14</v>
      </c>
      <c r="B26" s="7" t="s">
        <v>26</v>
      </c>
      <c r="C26" s="9" t="s">
        <v>71</v>
      </c>
      <c r="D26" s="9" t="s">
        <v>72</v>
      </c>
      <c r="E26" s="30">
        <v>1334.92</v>
      </c>
      <c r="F26" s="30">
        <v>1334.92</v>
      </c>
      <c r="G26" s="10" t="s">
        <v>102</v>
      </c>
      <c r="H26" s="10" t="s">
        <v>102</v>
      </c>
      <c r="I26" s="10" t="s">
        <v>102</v>
      </c>
      <c r="J26" s="10">
        <f>июль!J26+август!J25+сентябрь!J25</f>
        <v>24.426899999999996</v>
      </c>
    </row>
    <row r="27" spans="1:10" ht="12.75">
      <c r="A27" s="6">
        <v>15</v>
      </c>
      <c r="B27" s="7" t="s">
        <v>27</v>
      </c>
      <c r="C27" s="9" t="s">
        <v>73</v>
      </c>
      <c r="D27" s="9" t="s">
        <v>74</v>
      </c>
      <c r="E27" s="30">
        <v>1334.92</v>
      </c>
      <c r="F27" s="30">
        <v>1334.92</v>
      </c>
      <c r="G27" s="10" t="s">
        <v>102</v>
      </c>
      <c r="H27" s="10" t="s">
        <v>102</v>
      </c>
      <c r="I27" s="10" t="s">
        <v>102</v>
      </c>
      <c r="J27" s="10">
        <f>июль!J27+август!J26+сентябрь!J26</f>
        <v>1.312333</v>
      </c>
    </row>
    <row r="28" spans="1:10" ht="12.75">
      <c r="A28" s="8">
        <v>16</v>
      </c>
      <c r="B28" s="17" t="s">
        <v>28</v>
      </c>
      <c r="C28" s="9" t="s">
        <v>75</v>
      </c>
      <c r="D28" s="9" t="s">
        <v>76</v>
      </c>
      <c r="E28" s="30">
        <v>1334.92</v>
      </c>
      <c r="F28" s="30">
        <v>1334.92</v>
      </c>
      <c r="G28" s="10" t="s">
        <v>102</v>
      </c>
      <c r="H28" s="10" t="s">
        <v>102</v>
      </c>
      <c r="I28" s="10" t="s">
        <v>102</v>
      </c>
      <c r="J28" s="10">
        <f>июль!J28+август!J27+сентябрь!J27</f>
        <v>58.72883800000001</v>
      </c>
    </row>
    <row r="29" spans="1:10" ht="12.75">
      <c r="A29" s="6">
        <v>17</v>
      </c>
      <c r="B29" s="7" t="s">
        <v>29</v>
      </c>
      <c r="C29" s="9" t="s">
        <v>77</v>
      </c>
      <c r="D29" s="9" t="s">
        <v>78</v>
      </c>
      <c r="E29" s="30">
        <v>1334.92</v>
      </c>
      <c r="F29" s="30">
        <v>1334.92</v>
      </c>
      <c r="G29" s="10" t="s">
        <v>102</v>
      </c>
      <c r="H29" s="10" t="s">
        <v>102</v>
      </c>
      <c r="I29" s="10" t="s">
        <v>102</v>
      </c>
      <c r="J29" s="10">
        <f>июль!J29+август!J28+сентябрь!J28</f>
        <v>1.9773010000000002</v>
      </c>
    </row>
    <row r="30" spans="1:10" ht="12.75">
      <c r="A30" s="8">
        <v>18</v>
      </c>
      <c r="B30" s="17" t="s">
        <v>30</v>
      </c>
      <c r="C30" s="9" t="s">
        <v>77</v>
      </c>
      <c r="D30" s="9" t="s">
        <v>79</v>
      </c>
      <c r="E30" s="30">
        <v>1334.92</v>
      </c>
      <c r="F30" s="30">
        <v>1334.92</v>
      </c>
      <c r="G30" s="10" t="s">
        <v>102</v>
      </c>
      <c r="H30" s="10" t="s">
        <v>102</v>
      </c>
      <c r="I30" s="10" t="s">
        <v>102</v>
      </c>
      <c r="J30" s="10">
        <f>июль!J30+август!J29+сентябрь!J29</f>
        <v>44.219771</v>
      </c>
    </row>
    <row r="31" spans="1:10" ht="12.75">
      <c r="A31" s="6">
        <v>19</v>
      </c>
      <c r="B31" s="7" t="s">
        <v>31</v>
      </c>
      <c r="C31" s="9" t="s">
        <v>77</v>
      </c>
      <c r="D31" s="9" t="s">
        <v>80</v>
      </c>
      <c r="E31" s="30">
        <v>1334.92</v>
      </c>
      <c r="F31" s="30">
        <v>1334.92</v>
      </c>
      <c r="G31" s="10" t="s">
        <v>102</v>
      </c>
      <c r="H31" s="10" t="s">
        <v>102</v>
      </c>
      <c r="I31" s="10" t="s">
        <v>102</v>
      </c>
      <c r="J31" s="10">
        <f>июль!J31+август!J30+сентябрь!J30</f>
        <v>1.8447710000000002</v>
      </c>
    </row>
    <row r="32" spans="1:10" ht="12.75">
      <c r="A32" s="8">
        <v>20</v>
      </c>
      <c r="B32" s="17" t="s">
        <v>32</v>
      </c>
      <c r="C32" s="9" t="s">
        <v>77</v>
      </c>
      <c r="D32" s="9" t="s">
        <v>81</v>
      </c>
      <c r="E32" s="30">
        <v>1334.92</v>
      </c>
      <c r="F32" s="30">
        <v>1334.92</v>
      </c>
      <c r="G32" s="10" t="s">
        <v>102</v>
      </c>
      <c r="H32" s="10" t="s">
        <v>102</v>
      </c>
      <c r="I32" s="10" t="s">
        <v>102</v>
      </c>
      <c r="J32" s="10">
        <f>июль!J32+август!J31+сентябрь!J31</f>
        <v>40.9663564</v>
      </c>
    </row>
    <row r="33" spans="1:10" ht="12.75">
      <c r="A33" s="6">
        <v>21</v>
      </c>
      <c r="B33" s="7" t="s">
        <v>33</v>
      </c>
      <c r="C33" s="9" t="s">
        <v>32</v>
      </c>
      <c r="D33" s="9" t="s">
        <v>82</v>
      </c>
      <c r="E33" s="30">
        <v>1334.92</v>
      </c>
      <c r="F33" s="30">
        <v>1334.92</v>
      </c>
      <c r="G33" s="10" t="s">
        <v>102</v>
      </c>
      <c r="H33" s="10" t="s">
        <v>102</v>
      </c>
      <c r="I33" s="10" t="s">
        <v>102</v>
      </c>
      <c r="J33" s="10">
        <f>июль!J33+август!J32+сентябрь!J32</f>
        <v>1.9038564</v>
      </c>
    </row>
    <row r="34" spans="1:10" ht="12.75">
      <c r="A34" s="8">
        <v>22</v>
      </c>
      <c r="B34" s="17" t="s">
        <v>34</v>
      </c>
      <c r="C34" s="9" t="s">
        <v>83</v>
      </c>
      <c r="D34" s="9" t="s">
        <v>122</v>
      </c>
      <c r="E34" s="30">
        <v>1334.92</v>
      </c>
      <c r="F34" s="30">
        <v>1334.92</v>
      </c>
      <c r="G34" s="10" t="s">
        <v>102</v>
      </c>
      <c r="H34" s="10" t="s">
        <v>102</v>
      </c>
      <c r="I34" s="10" t="s">
        <v>102</v>
      </c>
      <c r="J34" s="10">
        <f>июль!J34+август!J33+сентябрь!J33</f>
        <v>28.840398999999998</v>
      </c>
    </row>
    <row r="35" spans="1:10" ht="12.75">
      <c r="A35" s="6">
        <v>23</v>
      </c>
      <c r="B35" s="7" t="s">
        <v>35</v>
      </c>
      <c r="C35" s="9" t="s">
        <v>84</v>
      </c>
      <c r="D35" s="9" t="s">
        <v>85</v>
      </c>
      <c r="E35" s="30">
        <v>1334.92</v>
      </c>
      <c r="F35" s="30">
        <v>1334.92</v>
      </c>
      <c r="G35" s="10" t="s">
        <v>102</v>
      </c>
      <c r="H35" s="10" t="s">
        <v>102</v>
      </c>
      <c r="I35" s="10" t="s">
        <v>102</v>
      </c>
      <c r="J35" s="10">
        <f>июль!J35+август!J34+сентябрь!J34</f>
        <v>2.1107379999999996</v>
      </c>
    </row>
    <row r="36" spans="1:10" ht="12.75">
      <c r="A36" s="8">
        <v>24</v>
      </c>
      <c r="B36" s="7" t="s">
        <v>36</v>
      </c>
      <c r="C36" s="9" t="s">
        <v>84</v>
      </c>
      <c r="D36" s="9" t="s">
        <v>86</v>
      </c>
      <c r="E36" s="30">
        <v>1334.92</v>
      </c>
      <c r="F36" s="30">
        <v>1334.92</v>
      </c>
      <c r="G36" s="10" t="s">
        <v>102</v>
      </c>
      <c r="H36" s="10" t="s">
        <v>102</v>
      </c>
      <c r="I36" s="10" t="s">
        <v>102</v>
      </c>
      <c r="J36" s="10">
        <f>июль!J36+август!J35+сентябрь!J35</f>
        <v>2.129661</v>
      </c>
    </row>
    <row r="37" spans="1:10" ht="12.75">
      <c r="A37" s="6">
        <v>25</v>
      </c>
      <c r="B37" s="7" t="s">
        <v>110</v>
      </c>
      <c r="C37" s="9" t="s">
        <v>84</v>
      </c>
      <c r="D37" s="7" t="s">
        <v>111</v>
      </c>
      <c r="E37" s="30">
        <v>1334.92</v>
      </c>
      <c r="F37" s="30">
        <v>1334.92</v>
      </c>
      <c r="G37" s="10" t="s">
        <v>102</v>
      </c>
      <c r="H37" s="10" t="s">
        <v>102</v>
      </c>
      <c r="I37" s="10" t="s">
        <v>102</v>
      </c>
      <c r="J37" s="10">
        <f>июль!J37+август!J36+сентябрь!J36</f>
        <v>0.4029605263157895</v>
      </c>
    </row>
    <row r="38" spans="1:10" ht="12.75">
      <c r="A38" s="8">
        <v>26</v>
      </c>
      <c r="B38" s="7" t="s">
        <v>37</v>
      </c>
      <c r="C38" s="9" t="s">
        <v>87</v>
      </c>
      <c r="D38" s="9" t="s">
        <v>88</v>
      </c>
      <c r="E38" s="30">
        <v>1334.92</v>
      </c>
      <c r="F38" s="30">
        <v>1334.92</v>
      </c>
      <c r="G38" s="10" t="s">
        <v>102</v>
      </c>
      <c r="H38" s="10" t="s">
        <v>102</v>
      </c>
      <c r="I38" s="10" t="s">
        <v>102</v>
      </c>
      <c r="J38" s="10">
        <f>июль!J38+август!J37+сентябрь!J37</f>
        <v>132</v>
      </c>
    </row>
    <row r="39" spans="1:10" ht="12.75">
      <c r="A39" s="6">
        <v>27</v>
      </c>
      <c r="B39" s="17" t="s">
        <v>38</v>
      </c>
      <c r="C39" s="9" t="s">
        <v>57</v>
      </c>
      <c r="D39" s="9" t="s">
        <v>89</v>
      </c>
      <c r="E39" s="30">
        <v>1334.92</v>
      </c>
      <c r="F39" s="30">
        <v>1334.92</v>
      </c>
      <c r="G39" s="10" t="s">
        <v>102</v>
      </c>
      <c r="H39" s="10" t="s">
        <v>102</v>
      </c>
      <c r="I39" s="10" t="s">
        <v>102</v>
      </c>
      <c r="J39" s="10">
        <f>июль!J39+август!J38+сентябрь!J38</f>
        <v>133.035718</v>
      </c>
    </row>
    <row r="40" spans="1:10" ht="12.75">
      <c r="A40" s="8">
        <v>28</v>
      </c>
      <c r="B40" s="7" t="s">
        <v>39</v>
      </c>
      <c r="C40" s="9" t="s">
        <v>90</v>
      </c>
      <c r="D40" s="9" t="s">
        <v>91</v>
      </c>
      <c r="E40" s="30">
        <v>1334.92</v>
      </c>
      <c r="F40" s="30">
        <v>1334.92</v>
      </c>
      <c r="G40" s="10" t="s">
        <v>102</v>
      </c>
      <c r="H40" s="10" t="s">
        <v>102</v>
      </c>
      <c r="I40" s="10" t="s">
        <v>102</v>
      </c>
      <c r="J40" s="10">
        <f>июль!J40+август!J39+сентябрь!J39</f>
        <v>20.864282</v>
      </c>
    </row>
    <row r="41" spans="1:10" ht="12.75">
      <c r="A41" s="6">
        <v>29</v>
      </c>
      <c r="B41" s="19" t="s">
        <v>40</v>
      </c>
      <c r="C41" s="9" t="s">
        <v>90</v>
      </c>
      <c r="D41" s="9" t="s">
        <v>41</v>
      </c>
      <c r="E41" s="30">
        <v>1334.92</v>
      </c>
      <c r="F41" s="30">
        <v>1334.92</v>
      </c>
      <c r="G41" s="10" t="s">
        <v>102</v>
      </c>
      <c r="H41" s="10" t="s">
        <v>102</v>
      </c>
      <c r="I41" s="10" t="s">
        <v>102</v>
      </c>
      <c r="J41" s="10">
        <f>июль!J41+август!J40+сентябрь!J40</f>
        <v>129.12845900000002</v>
      </c>
    </row>
    <row r="42" spans="1:10" ht="12.75">
      <c r="A42" s="8">
        <v>30</v>
      </c>
      <c r="B42" s="17" t="s">
        <v>41</v>
      </c>
      <c r="C42" s="9" t="s">
        <v>92</v>
      </c>
      <c r="D42" s="9" t="s">
        <v>93</v>
      </c>
      <c r="E42" s="30">
        <v>1334.92</v>
      </c>
      <c r="F42" s="30">
        <v>1334.92</v>
      </c>
      <c r="G42" s="10" t="s">
        <v>102</v>
      </c>
      <c r="H42" s="10" t="s">
        <v>102</v>
      </c>
      <c r="I42" s="10" t="s">
        <v>102</v>
      </c>
      <c r="J42" s="10">
        <f>июль!J42+август!J41+сентябрь!J41</f>
        <v>10.460408</v>
      </c>
    </row>
    <row r="43" spans="1:10" ht="12.75">
      <c r="A43" s="6">
        <v>31</v>
      </c>
      <c r="B43" s="7" t="s">
        <v>42</v>
      </c>
      <c r="C43" s="9" t="s">
        <v>41</v>
      </c>
      <c r="D43" s="9" t="s">
        <v>94</v>
      </c>
      <c r="E43" s="30">
        <v>1334.92</v>
      </c>
      <c r="F43" s="30">
        <v>1334.92</v>
      </c>
      <c r="G43" s="10" t="s">
        <v>102</v>
      </c>
      <c r="H43" s="10" t="s">
        <v>102</v>
      </c>
      <c r="I43" s="10" t="s">
        <v>102</v>
      </c>
      <c r="J43" s="10">
        <f>июль!J43+август!J42+сентябрь!J42</f>
        <v>10.715792</v>
      </c>
    </row>
    <row r="44" spans="1:10" ht="12.75">
      <c r="A44" s="8">
        <v>32</v>
      </c>
      <c r="B44" s="7" t="s">
        <v>43</v>
      </c>
      <c r="C44" s="9" t="s">
        <v>41</v>
      </c>
      <c r="D44" s="9" t="s">
        <v>95</v>
      </c>
      <c r="E44" s="30">
        <v>1334.92</v>
      </c>
      <c r="F44" s="30">
        <v>1334.92</v>
      </c>
      <c r="G44" s="10" t="s">
        <v>102</v>
      </c>
      <c r="H44" s="10" t="s">
        <v>102</v>
      </c>
      <c r="I44" s="10" t="s">
        <v>102</v>
      </c>
      <c r="J44" s="10">
        <f>июль!J44+август!J43+сентябрь!J43</f>
        <v>4.284761</v>
      </c>
    </row>
    <row r="45" spans="1:10" ht="12.75">
      <c r="A45" s="6">
        <v>33</v>
      </c>
      <c r="B45" s="7" t="s">
        <v>44</v>
      </c>
      <c r="C45" s="13" t="s">
        <v>41</v>
      </c>
      <c r="D45" s="13" t="s">
        <v>96</v>
      </c>
      <c r="E45" s="30">
        <v>1334.92</v>
      </c>
      <c r="F45" s="30">
        <v>1334.92</v>
      </c>
      <c r="G45" s="10" t="s">
        <v>102</v>
      </c>
      <c r="H45" s="10" t="s">
        <v>102</v>
      </c>
      <c r="I45" s="10" t="s">
        <v>102</v>
      </c>
      <c r="J45" s="10">
        <f>июль!J45+август!J44+сентябрь!J44</f>
        <v>10.422048</v>
      </c>
    </row>
    <row r="46" spans="1:10" ht="12.75">
      <c r="A46" s="8">
        <v>34</v>
      </c>
      <c r="B46" s="7" t="s">
        <v>120</v>
      </c>
      <c r="C46" s="13" t="s">
        <v>41</v>
      </c>
      <c r="D46" s="13" t="s">
        <v>124</v>
      </c>
      <c r="E46" s="30">
        <v>1334.92</v>
      </c>
      <c r="F46" s="30">
        <v>1334.92</v>
      </c>
      <c r="G46" s="10" t="s">
        <v>102</v>
      </c>
      <c r="H46" s="10" t="s">
        <v>102</v>
      </c>
      <c r="I46" s="10" t="s">
        <v>102</v>
      </c>
      <c r="J46" s="10">
        <f>июль!J46+август!J45+сентябрь!J45</f>
        <v>3.7798292562747684</v>
      </c>
    </row>
    <row r="47" spans="1:10" ht="12.75">
      <c r="A47" s="6">
        <v>35</v>
      </c>
      <c r="B47" s="7" t="s">
        <v>45</v>
      </c>
      <c r="C47" s="9" t="s">
        <v>41</v>
      </c>
      <c r="D47" s="9" t="s">
        <v>97</v>
      </c>
      <c r="E47" s="30">
        <v>1334.92</v>
      </c>
      <c r="F47" s="30">
        <v>1334.92</v>
      </c>
      <c r="G47" s="10" t="s">
        <v>102</v>
      </c>
      <c r="H47" s="10" t="s">
        <v>102</v>
      </c>
      <c r="I47" s="10" t="s">
        <v>102</v>
      </c>
      <c r="J47" s="10">
        <f>июль!J47+август!J46+сентябрь!J46</f>
        <v>20.972908</v>
      </c>
    </row>
    <row r="48" spans="1:10" ht="12.75">
      <c r="A48" s="8">
        <v>36</v>
      </c>
      <c r="B48" s="17" t="s">
        <v>112</v>
      </c>
      <c r="C48" s="9" t="s">
        <v>41</v>
      </c>
      <c r="D48" s="9" t="s">
        <v>109</v>
      </c>
      <c r="E48" s="30">
        <v>1334.92</v>
      </c>
      <c r="F48" s="30">
        <v>1334.92</v>
      </c>
      <c r="G48" s="10" t="s">
        <v>102</v>
      </c>
      <c r="H48" s="10" t="s">
        <v>102</v>
      </c>
      <c r="I48" s="10" t="s">
        <v>102</v>
      </c>
      <c r="J48" s="10">
        <f>июль!J48+август!J47+сентябрь!J47</f>
        <v>106.331366</v>
      </c>
    </row>
    <row r="49" spans="1:10" ht="12.75">
      <c r="A49" s="6">
        <v>37</v>
      </c>
      <c r="B49" s="7" t="s">
        <v>46</v>
      </c>
      <c r="C49" s="9" t="s">
        <v>106</v>
      </c>
      <c r="D49" s="9" t="s">
        <v>98</v>
      </c>
      <c r="E49" s="30">
        <v>1334.92</v>
      </c>
      <c r="F49" s="30">
        <v>1334.92</v>
      </c>
      <c r="G49" s="10" t="s">
        <v>102</v>
      </c>
      <c r="H49" s="10" t="s">
        <v>102</v>
      </c>
      <c r="I49" s="10" t="s">
        <v>102</v>
      </c>
      <c r="J49" s="10">
        <f>июль!J49+август!J48+сентябрь!J48</f>
        <v>4.275005</v>
      </c>
    </row>
    <row r="50" spans="1:10" ht="12.75">
      <c r="A50" s="8">
        <v>38</v>
      </c>
      <c r="B50" s="7" t="s">
        <v>105</v>
      </c>
      <c r="C50" s="9" t="s">
        <v>106</v>
      </c>
      <c r="D50" s="9" t="s">
        <v>107</v>
      </c>
      <c r="E50" s="30">
        <v>1334.92</v>
      </c>
      <c r="F50" s="30">
        <v>1334.92</v>
      </c>
      <c r="G50" s="10" t="s">
        <v>102</v>
      </c>
      <c r="H50" s="10" t="s">
        <v>102</v>
      </c>
      <c r="I50" s="10" t="s">
        <v>102</v>
      </c>
      <c r="J50" s="10">
        <f>июль!J50+август!J49+сентябрь!J49</f>
        <v>32.386361</v>
      </c>
    </row>
    <row r="51" spans="1:10" ht="12.75" customHeight="1">
      <c r="A51" s="6">
        <v>39</v>
      </c>
      <c r="B51" s="14" t="s">
        <v>113</v>
      </c>
      <c r="C51" s="9" t="s">
        <v>41</v>
      </c>
      <c r="D51" s="9" t="s">
        <v>123</v>
      </c>
      <c r="E51" s="30">
        <v>1334.92</v>
      </c>
      <c r="F51" s="30">
        <v>1334.92</v>
      </c>
      <c r="G51" s="10" t="s">
        <v>102</v>
      </c>
      <c r="H51" s="10" t="s">
        <v>102</v>
      </c>
      <c r="I51" s="10" t="s">
        <v>102</v>
      </c>
      <c r="J51" s="10">
        <f>июль!J51+август!J50+сентябрь!J50</f>
        <v>68.895513</v>
      </c>
    </row>
    <row r="52" spans="1:10" ht="12.75" customHeight="1">
      <c r="A52" s="8">
        <v>40</v>
      </c>
      <c r="B52" s="7" t="s">
        <v>47</v>
      </c>
      <c r="C52" s="15" t="s">
        <v>113</v>
      </c>
      <c r="D52" s="9" t="s">
        <v>99</v>
      </c>
      <c r="E52" s="30">
        <v>1334.92</v>
      </c>
      <c r="F52" s="30">
        <v>1334.92</v>
      </c>
      <c r="G52" s="10" t="s">
        <v>102</v>
      </c>
      <c r="H52" s="10" t="s">
        <v>102</v>
      </c>
      <c r="I52" s="10" t="s">
        <v>102</v>
      </c>
      <c r="J52" s="10">
        <f>июль!J52+август!J51+сентябрь!J51</f>
        <v>4.643333</v>
      </c>
    </row>
    <row r="53" spans="1:10" ht="12.75" customHeight="1">
      <c r="A53" s="6">
        <v>41</v>
      </c>
      <c r="B53" s="7" t="s">
        <v>114</v>
      </c>
      <c r="C53" s="15" t="s">
        <v>113</v>
      </c>
      <c r="D53" s="7" t="s">
        <v>115</v>
      </c>
      <c r="E53" s="30">
        <v>1334.92</v>
      </c>
      <c r="F53" s="30">
        <v>1334.92</v>
      </c>
      <c r="G53" s="10" t="s">
        <v>102</v>
      </c>
      <c r="H53" s="10" t="s">
        <v>102</v>
      </c>
      <c r="I53" s="10" t="s">
        <v>102</v>
      </c>
      <c r="J53" s="10">
        <f>июль!J53+август!J52+сентябрь!J52</f>
        <v>1.997543064729194</v>
      </c>
    </row>
    <row r="54" spans="1:10" ht="12.75" customHeight="1">
      <c r="A54" s="8">
        <v>42</v>
      </c>
      <c r="B54" s="7" t="s">
        <v>116</v>
      </c>
      <c r="C54" s="15" t="s">
        <v>113</v>
      </c>
      <c r="D54" s="7" t="s">
        <v>117</v>
      </c>
      <c r="E54" s="30">
        <v>1334.92</v>
      </c>
      <c r="F54" s="30">
        <v>1334.92</v>
      </c>
      <c r="G54" s="10" t="s">
        <v>102</v>
      </c>
      <c r="H54" s="10" t="s">
        <v>102</v>
      </c>
      <c r="I54" s="10" t="s">
        <v>102</v>
      </c>
      <c r="J54" s="10">
        <f>июль!J54+август!J53+сентябрь!J53</f>
        <v>3.103254504623513</v>
      </c>
    </row>
    <row r="55" spans="1:10" ht="12.75" customHeight="1">
      <c r="A55" s="6">
        <v>43</v>
      </c>
      <c r="B55" s="7" t="s">
        <v>118</v>
      </c>
      <c r="C55" s="15" t="s">
        <v>113</v>
      </c>
      <c r="D55" s="7" t="s">
        <v>119</v>
      </c>
      <c r="E55" s="30">
        <v>1334.92</v>
      </c>
      <c r="F55" s="30">
        <v>1334.92</v>
      </c>
      <c r="G55" s="10" t="s">
        <v>102</v>
      </c>
      <c r="H55" s="10" t="s">
        <v>102</v>
      </c>
      <c r="I55" s="10" t="s">
        <v>102</v>
      </c>
      <c r="J55" s="10">
        <f>июль!J55+август!J54+сентябрь!J54</f>
        <v>1.0698054821664464</v>
      </c>
    </row>
    <row r="56" spans="1:10" ht="12.75" customHeight="1">
      <c r="A56" s="8">
        <v>44</v>
      </c>
      <c r="B56" s="7" t="s">
        <v>48</v>
      </c>
      <c r="C56" s="16" t="s">
        <v>100</v>
      </c>
      <c r="D56" s="16" t="s">
        <v>101</v>
      </c>
      <c r="E56" s="30">
        <v>1978.4</v>
      </c>
      <c r="F56" s="30">
        <v>1978.4</v>
      </c>
      <c r="G56" s="10" t="s">
        <v>102</v>
      </c>
      <c r="H56" s="10" t="s">
        <v>102</v>
      </c>
      <c r="I56" s="10" t="s">
        <v>102</v>
      </c>
      <c r="J56" s="10">
        <f>июль!J56+август!J55+сентябрь!J55</f>
        <v>92.02150495</v>
      </c>
    </row>
    <row r="57" spans="1:10" ht="12.75" customHeight="1">
      <c r="A57" s="46"/>
      <c r="B57" s="50" t="s">
        <v>131</v>
      </c>
      <c r="C57" s="50"/>
      <c r="D57" s="50"/>
      <c r="E57" s="50"/>
      <c r="F57" s="50"/>
      <c r="G57" s="50"/>
      <c r="H57" s="50"/>
      <c r="I57" s="50"/>
      <c r="J57" s="50"/>
    </row>
    <row r="58" spans="1:10" ht="12.75">
      <c r="A58" s="8">
        <v>45</v>
      </c>
      <c r="B58" s="38" t="s">
        <v>57</v>
      </c>
      <c r="C58" s="39"/>
      <c r="D58" s="39"/>
      <c r="E58" s="56">
        <v>1334.92</v>
      </c>
      <c r="F58" s="56">
        <v>1334.92</v>
      </c>
      <c r="G58" s="57" t="s">
        <v>102</v>
      </c>
      <c r="H58" s="57" t="s">
        <v>102</v>
      </c>
      <c r="I58" s="57" t="s">
        <v>102</v>
      </c>
      <c r="J58" s="59">
        <v>1.456428350314639</v>
      </c>
    </row>
    <row r="59" spans="1:10" ht="12.75">
      <c r="A59" s="8">
        <v>46</v>
      </c>
      <c r="B59" s="40" t="s">
        <v>132</v>
      </c>
      <c r="C59" s="40" t="s">
        <v>133</v>
      </c>
      <c r="D59" s="40" t="s">
        <v>134</v>
      </c>
      <c r="E59" s="56">
        <v>1334.92</v>
      </c>
      <c r="F59" s="56">
        <v>1334.92</v>
      </c>
      <c r="G59" s="57" t="s">
        <v>102</v>
      </c>
      <c r="H59" s="57" t="s">
        <v>102</v>
      </c>
      <c r="I59" s="57" t="s">
        <v>102</v>
      </c>
      <c r="J59" s="59">
        <v>0.0174430598209035</v>
      </c>
    </row>
    <row r="60" spans="1:10" ht="12.75">
      <c r="A60" s="8">
        <v>47</v>
      </c>
      <c r="B60" s="41" t="s">
        <v>135</v>
      </c>
      <c r="C60" s="44"/>
      <c r="D60" s="44"/>
      <c r="E60" s="56">
        <v>1334.92</v>
      </c>
      <c r="F60" s="56">
        <v>1334.92</v>
      </c>
      <c r="G60" s="57" t="s">
        <v>102</v>
      </c>
      <c r="H60" s="57" t="s">
        <v>102</v>
      </c>
      <c r="I60" s="57" t="s">
        <v>102</v>
      </c>
      <c r="J60" s="59">
        <v>4.199174203091789</v>
      </c>
    </row>
    <row r="61" spans="1:10" ht="25.5">
      <c r="A61" s="8">
        <v>48</v>
      </c>
      <c r="B61" s="42" t="s">
        <v>136</v>
      </c>
      <c r="C61" s="40" t="s">
        <v>137</v>
      </c>
      <c r="D61" s="40" t="s">
        <v>138</v>
      </c>
      <c r="E61" s="56">
        <v>1334.92</v>
      </c>
      <c r="F61" s="56">
        <v>1334.92</v>
      </c>
      <c r="G61" s="57" t="s">
        <v>102</v>
      </c>
      <c r="H61" s="57" t="s">
        <v>102</v>
      </c>
      <c r="I61" s="57" t="s">
        <v>102</v>
      </c>
      <c r="J61" s="59">
        <v>0.2518566400351517</v>
      </c>
    </row>
    <row r="62" spans="1:10" ht="12.75">
      <c r="A62" s="8">
        <v>49</v>
      </c>
      <c r="B62" s="42" t="s">
        <v>139</v>
      </c>
      <c r="C62" s="40" t="s">
        <v>140</v>
      </c>
      <c r="D62" s="40" t="s">
        <v>141</v>
      </c>
      <c r="E62" s="56">
        <v>1334.92</v>
      </c>
      <c r="F62" s="56">
        <v>1334.92</v>
      </c>
      <c r="G62" s="57" t="s">
        <v>102</v>
      </c>
      <c r="H62" s="57" t="s">
        <v>102</v>
      </c>
      <c r="I62" s="57" t="s">
        <v>102</v>
      </c>
      <c r="J62" s="59">
        <v>0.0004947203976437895</v>
      </c>
    </row>
    <row r="63" spans="1:10" ht="12.75">
      <c r="A63" s="8">
        <v>50</v>
      </c>
      <c r="B63" s="42" t="s">
        <v>142</v>
      </c>
      <c r="C63" s="40" t="s">
        <v>143</v>
      </c>
      <c r="D63" s="40" t="s">
        <v>144</v>
      </c>
      <c r="E63" s="56">
        <v>1334.92</v>
      </c>
      <c r="F63" s="56">
        <v>1334.92</v>
      </c>
      <c r="G63" s="57" t="s">
        <v>102</v>
      </c>
      <c r="H63" s="57" t="s">
        <v>102</v>
      </c>
      <c r="I63" s="57" t="s">
        <v>102</v>
      </c>
      <c r="J63" s="59">
        <v>0.0025147022111045485</v>
      </c>
    </row>
    <row r="64" spans="1:10" ht="12.75">
      <c r="A64" s="8">
        <v>51</v>
      </c>
      <c r="B64" s="42" t="s">
        <v>145</v>
      </c>
      <c r="C64" s="40" t="s">
        <v>146</v>
      </c>
      <c r="D64" s="40" t="s">
        <v>147</v>
      </c>
      <c r="E64" s="56">
        <v>1334.92</v>
      </c>
      <c r="F64" s="56">
        <v>1334.92</v>
      </c>
      <c r="G64" s="57" t="s">
        <v>102</v>
      </c>
      <c r="H64" s="57" t="s">
        <v>102</v>
      </c>
      <c r="I64" s="57" t="s">
        <v>102</v>
      </c>
      <c r="J64" s="59">
        <v>0.013180538405879674</v>
      </c>
    </row>
    <row r="65" spans="1:10" ht="12.75">
      <c r="A65" s="8">
        <v>52</v>
      </c>
      <c r="B65" s="42" t="s">
        <v>148</v>
      </c>
      <c r="C65" s="40" t="s">
        <v>149</v>
      </c>
      <c r="D65" s="40" t="s">
        <v>150</v>
      </c>
      <c r="E65" s="56">
        <v>1334.92</v>
      </c>
      <c r="F65" s="56">
        <v>1334.92</v>
      </c>
      <c r="G65" s="57" t="s">
        <v>102</v>
      </c>
      <c r="H65" s="57" t="s">
        <v>102</v>
      </c>
      <c r="I65" s="57" t="s">
        <v>102</v>
      </c>
      <c r="J65" s="59">
        <v>0.025225975029778292</v>
      </c>
    </row>
    <row r="66" spans="1:10" ht="25.5">
      <c r="A66" s="8">
        <v>53</v>
      </c>
      <c r="B66" s="42" t="s">
        <v>151</v>
      </c>
      <c r="C66" s="40" t="s">
        <v>152</v>
      </c>
      <c r="D66" s="40" t="s">
        <v>153</v>
      </c>
      <c r="E66" s="56">
        <v>1334.92</v>
      </c>
      <c r="F66" s="56">
        <v>1334.92</v>
      </c>
      <c r="G66" s="57" t="s">
        <v>102</v>
      </c>
      <c r="H66" s="57" t="s">
        <v>102</v>
      </c>
      <c r="I66" s="57" t="s">
        <v>102</v>
      </c>
      <c r="J66" s="59">
        <v>0.0024961319055831007</v>
      </c>
    </row>
    <row r="67" spans="1:10" ht="25.5">
      <c r="A67" s="8">
        <v>54</v>
      </c>
      <c r="B67" s="42" t="s">
        <v>154</v>
      </c>
      <c r="C67" s="40" t="s">
        <v>155</v>
      </c>
      <c r="D67" s="40" t="s">
        <v>156</v>
      </c>
      <c r="E67" s="56">
        <v>1334.92</v>
      </c>
      <c r="F67" s="56">
        <v>1334.92</v>
      </c>
      <c r="G67" s="57" t="s">
        <v>102</v>
      </c>
      <c r="H67" s="57" t="s">
        <v>102</v>
      </c>
      <c r="I67" s="57" t="s">
        <v>102</v>
      </c>
      <c r="J67" s="59">
        <v>0.0013014766119237673</v>
      </c>
    </row>
    <row r="68" spans="1:10" ht="25.5">
      <c r="A68" s="8">
        <v>55</v>
      </c>
      <c r="B68" s="42" t="s">
        <v>157</v>
      </c>
      <c r="C68" s="40" t="s">
        <v>158</v>
      </c>
      <c r="D68" s="40" t="s">
        <v>159</v>
      </c>
      <c r="E68" s="56">
        <v>1334.92</v>
      </c>
      <c r="F68" s="56">
        <v>1334.92</v>
      </c>
      <c r="G68" s="57" t="s">
        <v>102</v>
      </c>
      <c r="H68" s="57" t="s">
        <v>102</v>
      </c>
      <c r="I68" s="57" t="s">
        <v>102</v>
      </c>
      <c r="J68" s="59">
        <v>0.00261884637402129</v>
      </c>
    </row>
    <row r="69" spans="1:10" ht="25.5">
      <c r="A69" s="8">
        <v>56</v>
      </c>
      <c r="B69" s="42" t="s">
        <v>160</v>
      </c>
      <c r="C69" s="40" t="s">
        <v>161</v>
      </c>
      <c r="D69" s="40" t="s">
        <v>162</v>
      </c>
      <c r="E69" s="56">
        <v>1334.92</v>
      </c>
      <c r="F69" s="56">
        <v>1334.92</v>
      </c>
      <c r="G69" s="57" t="s">
        <v>102</v>
      </c>
      <c r="H69" s="57" t="s">
        <v>102</v>
      </c>
      <c r="I69" s="57" t="s">
        <v>102</v>
      </c>
      <c r="J69" s="59">
        <v>0.006438743874462291</v>
      </c>
    </row>
    <row r="70" spans="1:10" ht="12.75">
      <c r="A70" s="8">
        <v>57</v>
      </c>
      <c r="B70" s="41" t="s">
        <v>163</v>
      </c>
      <c r="C70" s="40"/>
      <c r="D70" s="40"/>
      <c r="E70" s="56">
        <v>1334.92</v>
      </c>
      <c r="F70" s="56">
        <v>1334.92</v>
      </c>
      <c r="G70" s="57" t="s">
        <v>102</v>
      </c>
      <c r="H70" s="57" t="s">
        <v>102</v>
      </c>
      <c r="I70" s="57" t="s">
        <v>102</v>
      </c>
      <c r="J70" s="59">
        <v>0.6678901424219621</v>
      </c>
    </row>
    <row r="71" spans="1:10" ht="12.75">
      <c r="A71" s="8">
        <v>58</v>
      </c>
      <c r="B71" s="42" t="s">
        <v>164</v>
      </c>
      <c r="C71" s="40" t="s">
        <v>165</v>
      </c>
      <c r="D71" s="40" t="s">
        <v>166</v>
      </c>
      <c r="E71" s="56">
        <v>1334.92</v>
      </c>
      <c r="F71" s="56">
        <v>1334.92</v>
      </c>
      <c r="G71" s="57" t="s">
        <v>102</v>
      </c>
      <c r="H71" s="57" t="s">
        <v>102</v>
      </c>
      <c r="I71" s="57" t="s">
        <v>102</v>
      </c>
      <c r="J71" s="59">
        <v>0.002525272357024619</v>
      </c>
    </row>
    <row r="72" spans="1:10" ht="12.75">
      <c r="A72" s="8">
        <v>59</v>
      </c>
      <c r="B72" s="42" t="s">
        <v>167</v>
      </c>
      <c r="C72" s="40" t="s">
        <v>168</v>
      </c>
      <c r="D72" s="40" t="s">
        <v>169</v>
      </c>
      <c r="E72" s="56">
        <v>1334.92</v>
      </c>
      <c r="F72" s="56">
        <v>1334.92</v>
      </c>
      <c r="G72" s="57" t="s">
        <v>102</v>
      </c>
      <c r="H72" s="57" t="s">
        <v>102</v>
      </c>
      <c r="I72" s="57" t="s">
        <v>102</v>
      </c>
      <c r="J72" s="59">
        <v>0.0002647493211353478</v>
      </c>
    </row>
    <row r="73" spans="1:10" ht="12.75">
      <c r="A73" s="8">
        <v>60</v>
      </c>
      <c r="B73" s="42" t="s">
        <v>170</v>
      </c>
      <c r="C73" s="40" t="s">
        <v>171</v>
      </c>
      <c r="D73" s="40" t="s">
        <v>172</v>
      </c>
      <c r="E73" s="56">
        <v>1334.92</v>
      </c>
      <c r="F73" s="56">
        <v>1334.92</v>
      </c>
      <c r="G73" s="57" t="s">
        <v>102</v>
      </c>
      <c r="H73" s="57" t="s">
        <v>102</v>
      </c>
      <c r="I73" s="57" t="s">
        <v>102</v>
      </c>
      <c r="J73" s="59">
        <v>0.0014663457306657648</v>
      </c>
    </row>
    <row r="74" spans="1:10" ht="12.75">
      <c r="A74" s="8">
        <v>61</v>
      </c>
      <c r="B74" s="42" t="s">
        <v>173</v>
      </c>
      <c r="C74" s="40" t="s">
        <v>174</v>
      </c>
      <c r="D74" s="40" t="s">
        <v>175</v>
      </c>
      <c r="E74" s="56">
        <v>1334.92</v>
      </c>
      <c r="F74" s="56">
        <v>1334.92</v>
      </c>
      <c r="G74" s="57" t="s">
        <v>102</v>
      </c>
      <c r="H74" s="57" t="s">
        <v>102</v>
      </c>
      <c r="I74" s="57" t="s">
        <v>102</v>
      </c>
      <c r="J74" s="59">
        <v>0.001233735246830432</v>
      </c>
    </row>
    <row r="75" spans="1:10" ht="12.75">
      <c r="A75" s="8">
        <v>62</v>
      </c>
      <c r="B75" s="42" t="s">
        <v>176</v>
      </c>
      <c r="C75" s="40" t="s">
        <v>177</v>
      </c>
      <c r="D75" s="40" t="s">
        <v>178</v>
      </c>
      <c r="E75" s="56">
        <v>1334.92</v>
      </c>
      <c r="F75" s="56">
        <v>1334.92</v>
      </c>
      <c r="G75" s="57" t="s">
        <v>102</v>
      </c>
      <c r="H75" s="57" t="s">
        <v>102</v>
      </c>
      <c r="I75" s="57" t="s">
        <v>102</v>
      </c>
      <c r="J75" s="59">
        <v>0.000508893548799886</v>
      </c>
    </row>
    <row r="76" spans="1:10" ht="12.75">
      <c r="A76" s="8">
        <v>63</v>
      </c>
      <c r="B76" s="43" t="s">
        <v>179</v>
      </c>
      <c r="C76" s="40"/>
      <c r="D76" s="40"/>
      <c r="E76" s="56"/>
      <c r="F76" s="56"/>
      <c r="G76" s="57"/>
      <c r="H76" s="57"/>
      <c r="I76" s="57"/>
      <c r="J76" s="59"/>
    </row>
    <row r="77" spans="1:10" ht="25.5">
      <c r="A77" s="8">
        <v>64</v>
      </c>
      <c r="B77" s="42" t="s">
        <v>180</v>
      </c>
      <c r="C77" s="40" t="s">
        <v>181</v>
      </c>
      <c r="D77" s="40" t="s">
        <v>182</v>
      </c>
      <c r="E77" s="56">
        <v>1334.92</v>
      </c>
      <c r="F77" s="56">
        <v>1334.92</v>
      </c>
      <c r="G77" s="57" t="s">
        <v>102</v>
      </c>
      <c r="H77" s="57" t="s">
        <v>102</v>
      </c>
      <c r="I77" s="57" t="s">
        <v>102</v>
      </c>
      <c r="J77" s="59">
        <v>0.014762868658058372</v>
      </c>
    </row>
    <row r="78" spans="1:10" ht="12.75">
      <c r="A78" s="8">
        <v>65</v>
      </c>
      <c r="B78" s="42" t="s">
        <v>183</v>
      </c>
      <c r="C78" s="40" t="s">
        <v>184</v>
      </c>
      <c r="D78" s="40" t="s">
        <v>185</v>
      </c>
      <c r="E78" s="56">
        <v>1334.92</v>
      </c>
      <c r="F78" s="56">
        <v>1334.92</v>
      </c>
      <c r="G78" s="57" t="s">
        <v>102</v>
      </c>
      <c r="H78" s="57" t="s">
        <v>102</v>
      </c>
      <c r="I78" s="57" t="s">
        <v>102</v>
      </c>
      <c r="J78" s="59">
        <v>0.05663867387994577</v>
      </c>
    </row>
    <row r="79" spans="1:10" ht="12.75">
      <c r="A79" s="8">
        <v>66</v>
      </c>
      <c r="B79" s="42" t="s">
        <v>186</v>
      </c>
      <c r="C79" s="45" t="s">
        <v>187</v>
      </c>
      <c r="D79" s="45" t="s">
        <v>188</v>
      </c>
      <c r="E79" s="56">
        <v>1334.92</v>
      </c>
      <c r="F79" s="56">
        <v>1334.92</v>
      </c>
      <c r="G79" s="57" t="s">
        <v>102</v>
      </c>
      <c r="H79" s="57" t="s">
        <v>102</v>
      </c>
      <c r="I79" s="57" t="s">
        <v>102</v>
      </c>
      <c r="J79" s="59">
        <v>0.014120165227985175</v>
      </c>
    </row>
    <row r="80" spans="1:10" ht="12.75">
      <c r="A80" s="22"/>
      <c r="B80" s="51" t="s">
        <v>108</v>
      </c>
      <c r="C80" s="51"/>
      <c r="D80" s="51"/>
      <c r="E80" s="51"/>
      <c r="F80" s="51"/>
      <c r="G80" s="51"/>
      <c r="H80" s="51"/>
      <c r="I80" s="51"/>
      <c r="J80" s="51"/>
    </row>
  </sheetData>
  <sheetProtection/>
  <mergeCells count="55">
    <mergeCell ref="B80:J80"/>
    <mergeCell ref="CW7:DF7"/>
    <mergeCell ref="DG7:DP7"/>
    <mergeCell ref="A7:J7"/>
    <mergeCell ref="K7:T7"/>
    <mergeCell ref="U7:AD7"/>
    <mergeCell ref="AE7:AN7"/>
    <mergeCell ref="AO7:AX7"/>
    <mergeCell ref="AY7:BH7"/>
    <mergeCell ref="HM7:HV7"/>
    <mergeCell ref="HW7:IF7"/>
    <mergeCell ref="DQ7:DZ7"/>
    <mergeCell ref="EA7:EJ7"/>
    <mergeCell ref="EK7:ET7"/>
    <mergeCell ref="EU7:FD7"/>
    <mergeCell ref="FE7:FN7"/>
    <mergeCell ref="FO7:FX7"/>
    <mergeCell ref="BI8:BR8"/>
    <mergeCell ref="BS8:CB8"/>
    <mergeCell ref="FY7:GH7"/>
    <mergeCell ref="GI7:GR7"/>
    <mergeCell ref="GS7:HB7"/>
    <mergeCell ref="HC7:HL7"/>
    <mergeCell ref="BI7:BR7"/>
    <mergeCell ref="BS7:CB7"/>
    <mergeCell ref="CC7:CL7"/>
    <mergeCell ref="CM7:CV7"/>
    <mergeCell ref="DQ8:DZ8"/>
    <mergeCell ref="EA8:EJ8"/>
    <mergeCell ref="IG7:IP7"/>
    <mergeCell ref="IQ7:IV7"/>
    <mergeCell ref="A8:J8"/>
    <mergeCell ref="K8:T8"/>
    <mergeCell ref="U8:AD8"/>
    <mergeCell ref="AE8:AN8"/>
    <mergeCell ref="AO8:AX8"/>
    <mergeCell ref="AY8:BH8"/>
    <mergeCell ref="IG8:IP8"/>
    <mergeCell ref="IQ8:IV8"/>
    <mergeCell ref="EK8:ET8"/>
    <mergeCell ref="EU8:FD8"/>
    <mergeCell ref="FE8:FN8"/>
    <mergeCell ref="FO8:FX8"/>
    <mergeCell ref="FY8:GH8"/>
    <mergeCell ref="GI8:GR8"/>
    <mergeCell ref="A9:J9"/>
    <mergeCell ref="B57:J57"/>
    <mergeCell ref="GS8:HB8"/>
    <mergeCell ref="HC8:HL8"/>
    <mergeCell ref="HM8:HV8"/>
    <mergeCell ref="HW8:IF8"/>
    <mergeCell ref="CC8:CL8"/>
    <mergeCell ref="CM8:CV8"/>
    <mergeCell ref="CW8:DF8"/>
    <mergeCell ref="DG8:DP8"/>
  </mergeCells>
  <printOptions/>
  <pageMargins left="0.5905511811023623" right="0.3937007874015748" top="0.7874015748031497" bottom="0.3937007874015748" header="0.1968503937007874" footer="0.1968503937007874"/>
  <pageSetup fitToHeight="2" horizontalDpi="600" verticalDpi="600" orientation="landscape" paperSize="9" scale="6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Виктория Владимировна</cp:lastModifiedBy>
  <cp:lastPrinted>2017-04-26T05:08:29Z</cp:lastPrinted>
  <dcterms:created xsi:type="dcterms:W3CDTF">2012-02-10T12:30:27Z</dcterms:created>
  <dcterms:modified xsi:type="dcterms:W3CDTF">2017-10-25T05:41:43Z</dcterms:modified>
  <cp:category/>
  <cp:version/>
  <cp:contentType/>
  <cp:contentStatus/>
</cp:coreProperties>
</file>