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ng.local\DFS\УГРС СТПиС\СТП\2022\Раскрытие информации\Июль\"/>
    </mc:Choice>
  </mc:AlternateContent>
  <bookViews>
    <workbookView xWindow="0" yWindow="0" windowWidth="28800" windowHeight="12330"/>
  </bookViews>
  <sheets>
    <sheet name="СВГКМ" sheetId="1" r:id="rId1"/>
    <sheet name="ОГКМ" sheetId="2" r:id="rId2"/>
    <sheet name="СТГКМ" sheetId="3" r:id="rId3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F18" i="1"/>
  <c r="E18" i="1"/>
  <c r="N16" i="1"/>
  <c r="M16" i="1"/>
  <c r="F16" i="1"/>
  <c r="E16" i="1"/>
  <c r="N17" i="1"/>
  <c r="M17" i="1"/>
  <c r="F17" i="1"/>
  <c r="E17" i="1"/>
  <c r="N15" i="1"/>
  <c r="M15" i="1"/>
  <c r="F15" i="1"/>
  <c r="E15" i="1"/>
  <c r="F21" i="1"/>
  <c r="E21" i="1"/>
  <c r="F19" i="1"/>
  <c r="E19" i="1"/>
  <c r="N30" i="3"/>
  <c r="M30" i="3"/>
  <c r="F30" i="3"/>
  <c r="E30" i="3"/>
  <c r="F30" i="1" l="1"/>
  <c r="E30" i="1" l="1"/>
  <c r="M31" i="1" l="1"/>
  <c r="M30" i="1" s="1"/>
  <c r="M31" i="2" l="1"/>
  <c r="M30" i="2" s="1"/>
  <c r="M31" i="3" l="1"/>
  <c r="N31" i="3"/>
  <c r="N31" i="2" l="1"/>
  <c r="N30" i="2" s="1"/>
  <c r="A8" i="3" l="1"/>
  <c r="A8" i="2"/>
  <c r="N31" i="1" l="1"/>
  <c r="N30" i="1" s="1"/>
</calcChain>
</file>

<file path=xl/sharedStrings.xml><?xml version="1.0" encoding="utf-8"?>
<sst xmlns="http://schemas.openxmlformats.org/spreadsheetml/2006/main" count="163" uniqueCount="41">
  <si>
    <t>Форма 3</t>
  </si>
  <si>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</si>
  <si>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</si>
  <si>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</si>
  <si>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</si>
  <si>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</si>
  <si>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</si>
  <si>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</si>
  <si>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</si>
  <si>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</si>
  <si>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</si>
  <si>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</si>
  <si>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</si>
  <si>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</si>
  <si>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</si>
  <si>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</si>
  <si>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</si>
  <si>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</si>
  <si>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</si>
  <si>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</si>
  <si>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</si>
  <si>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</si>
  <si>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</si>
  <si>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</si>
  <si>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</si>
  <si>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</si>
  <si>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</si>
  <si>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Реконструкция (возмещение расходов)</t>
  </si>
  <si>
    <t>В работе</t>
  </si>
  <si>
    <t>Все категории по всем заявителям</t>
  </si>
  <si>
    <t>Итого:</t>
  </si>
  <si>
    <t>Информация</t>
  </si>
  <si>
    <t>о регистрации и ходе реализации заявок о подключении</t>
  </si>
  <si>
    <t>(технологическом присоединении) к газораспределительным сетям</t>
  </si>
  <si>
    <t>АО «Сахатранснефтегаз» (Средневилюйское ГКМ)</t>
  </si>
  <si>
    <t>(наименование субъекта естественной монополии)</t>
  </si>
  <si>
    <r>
      <t>максимальный часовой расход газа более 500 м</t>
    </r>
    <r>
      <rPr>
        <vertAlign val="superscript"/>
        <sz val="9"/>
        <color theme="1"/>
        <rFont val="Times New Roman"/>
        <family val="1"/>
        <charset val="204"/>
      </rPr>
      <t>3</t>
    </r>
    <r>
      <rPr>
        <sz val="9"/>
        <color theme="1"/>
        <rFont val="Times New Roman"/>
        <family val="1"/>
        <charset val="204"/>
      </rPr>
      <t xml:space="preserve"> и давление свыше 0,6 МПа</t>
    </r>
  </si>
  <si>
    <r>
      <t>объем,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</si>
  <si>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t>АО «Сахатранснефтегаз» (Отраднинское ГКМ)</t>
  </si>
  <si>
    <t>АО «Сахатранснефтегаз» (Среднетюнгское ГКМ)</t>
  </si>
  <si>
    <t>за июль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</si>
</sst>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vertAlign val="superscript"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zoomScale="80" zoomScaleNormal="80" workbookViewId="0">
      <selection activeCell="T16" sqref="T16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0</v>
      </c>
    </row>
    <row r="2" spans="1:16" ht="13.9" x14ac:dyDescent="0.25">
      <c r="A2" s="7"/>
    </row>
    <row r="3" spans="1:16" x14ac:dyDescent="0.25">
      <c r="A3" s="34" t="s">
        <v>31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x14ac:dyDescent="0.25">
      <c r="A4" s="34" t="s">
        <v>32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6" x14ac:dyDescent="0.25">
      <c r="A5" s="34" t="s">
        <v>33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x14ac:dyDescent="0.25">
      <c r="A6" s="34" t="s">
        <v>34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x14ac:dyDescent="0.25">
      <c r="A7" s="34" t="s">
        <v>35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x14ac:dyDescent="0.25">
      <c r="A8" s="34" t="s">
        <v>40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1:16" ht="13.9" x14ac:dyDescent="0.25">
      <c r="A9" s="7"/>
    </row>
    <row r="10" spans="1:16" s="8" customFormat="1" ht="42.75" customHeight="1" x14ac:dyDescent="0.2">
      <c r="A10" s="26" t="s">
        <v>1</v>
      </c>
      <c r="B10" s="26" t="s">
        <v>2</v>
      </c>
      <c r="C10" s="26"/>
      <c r="D10" s="26"/>
      <c r="E10" s="26" t="s">
        <v>3</v>
      </c>
      <c r="F10" s="26"/>
      <c r="G10" s="26" t="s">
        <v>4</v>
      </c>
      <c r="H10" s="26"/>
      <c r="I10" s="26"/>
      <c r="J10" s="26"/>
      <c r="K10" s="26"/>
      <c r="L10" s="26"/>
      <c r="M10" s="26" t="s">
        <v>5</v>
      </c>
      <c r="N10" s="26"/>
      <c r="O10" s="26" t="s">
        <v>6</v>
      </c>
      <c r="P10" s="26"/>
    </row>
    <row r="11" spans="1:16" s="8" customFormat="1" ht="33" customHeight="1" x14ac:dyDescent="0.2">
      <c r="A11" s="26"/>
      <c r="B11" s="26"/>
      <c r="C11" s="26"/>
      <c r="D11" s="26"/>
      <c r="E11" s="26" t="s">
        <v>7</v>
      </c>
      <c r="F11" s="26" t="s">
        <v>37</v>
      </c>
      <c r="G11" s="26" t="s">
        <v>7</v>
      </c>
      <c r="H11" s="26" t="s">
        <v>37</v>
      </c>
      <c r="I11" s="26" t="s">
        <v>8</v>
      </c>
      <c r="J11" s="26"/>
      <c r="K11" s="26"/>
      <c r="L11" s="26"/>
      <c r="M11" s="26" t="s">
        <v>7</v>
      </c>
      <c r="N11" s="26" t="s">
        <v>37</v>
      </c>
      <c r="O11" s="26" t="s">
        <v>7</v>
      </c>
      <c r="P11" s="26" t="s">
        <v>37</v>
      </c>
    </row>
    <row r="12" spans="1:16" s="8" customFormat="1" ht="32.25" customHeight="1" x14ac:dyDescent="0.2">
      <c r="A12" s="26"/>
      <c r="B12" s="26"/>
      <c r="C12" s="26"/>
      <c r="D12" s="26"/>
      <c r="E12" s="26"/>
      <c r="F12" s="26"/>
      <c r="G12" s="26"/>
      <c r="H12" s="26"/>
      <c r="I12" s="26" t="s">
        <v>9</v>
      </c>
      <c r="J12" s="26" t="s">
        <v>10</v>
      </c>
      <c r="K12" s="26"/>
      <c r="L12" s="26"/>
      <c r="M12" s="26"/>
      <c r="N12" s="26"/>
      <c r="O12" s="26"/>
      <c r="P12" s="26"/>
    </row>
    <row r="13" spans="1:16" s="8" customFormat="1" ht="78" customHeight="1" x14ac:dyDescent="0.2">
      <c r="A13" s="26"/>
      <c r="B13" s="26"/>
      <c r="C13" s="26"/>
      <c r="D13" s="26"/>
      <c r="E13" s="26"/>
      <c r="F13" s="26"/>
      <c r="G13" s="26"/>
      <c r="H13" s="26"/>
      <c r="I13" s="26"/>
      <c r="J13" s="9" t="s">
        <v>11</v>
      </c>
      <c r="K13" s="9" t="s">
        <v>12</v>
      </c>
      <c r="L13" s="9" t="s">
        <v>13</v>
      </c>
      <c r="M13" s="26"/>
      <c r="N13" s="26"/>
      <c r="O13" s="26"/>
      <c r="P13" s="26"/>
    </row>
    <row r="14" spans="1:16" s="8" customFormat="1" ht="19.5" customHeight="1" x14ac:dyDescent="0.2">
      <c r="A14" s="26"/>
      <c r="B14" s="26">
        <v>1</v>
      </c>
      <c r="C14" s="26"/>
      <c r="D14" s="26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ht="17.25" customHeight="1" x14ac:dyDescent="0.25">
      <c r="A15" s="22">
        <v>1</v>
      </c>
      <c r="B15" s="27" t="s">
        <v>14</v>
      </c>
      <c r="C15" s="28" t="s">
        <v>15</v>
      </c>
      <c r="D15" s="23" t="s">
        <v>16</v>
      </c>
      <c r="E15" s="15">
        <f>39+8</f>
        <v>47</v>
      </c>
      <c r="F15" s="15">
        <f>195.66+47.2</f>
        <v>242.86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f>22+3</f>
        <v>25</v>
      </c>
      <c r="N15" s="15">
        <f>108.96+22.2</f>
        <v>131.16</v>
      </c>
      <c r="O15" s="15">
        <v>0</v>
      </c>
      <c r="P15" s="15">
        <v>0</v>
      </c>
    </row>
    <row r="16" spans="1:16" ht="24" x14ac:dyDescent="0.25">
      <c r="A16" s="22">
        <v>2</v>
      </c>
      <c r="B16" s="27"/>
      <c r="C16" s="28"/>
      <c r="D16" s="23" t="s">
        <v>17</v>
      </c>
      <c r="E16" s="15">
        <f>112+42</f>
        <v>154</v>
      </c>
      <c r="F16" s="15">
        <f>710.32+196.65</f>
        <v>906.97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f>74+29</f>
        <v>103</v>
      </c>
      <c r="N16" s="15">
        <f>458.5+139.69</f>
        <v>598.19000000000005</v>
      </c>
      <c r="O16" s="15">
        <v>0</v>
      </c>
      <c r="P16" s="22">
        <v>0</v>
      </c>
    </row>
    <row r="17" spans="1:16" ht="21" customHeight="1" x14ac:dyDescent="0.25">
      <c r="A17" s="22">
        <v>3</v>
      </c>
      <c r="B17" s="27"/>
      <c r="C17" s="28" t="s">
        <v>18</v>
      </c>
      <c r="D17" s="23" t="s">
        <v>16</v>
      </c>
      <c r="E17" s="15">
        <f>3+8</f>
        <v>11</v>
      </c>
      <c r="F17" s="15">
        <f>21.7+108</f>
        <v>129.69999999999999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f>3+4</f>
        <v>7</v>
      </c>
      <c r="N17" s="15">
        <f>21.7+68</f>
        <v>89.7</v>
      </c>
      <c r="O17" s="15">
        <v>0</v>
      </c>
      <c r="P17" s="22">
        <v>0</v>
      </c>
    </row>
    <row r="18" spans="1:16" ht="24" x14ac:dyDescent="0.25">
      <c r="A18" s="24">
        <v>4</v>
      </c>
      <c r="B18" s="27"/>
      <c r="C18" s="28"/>
      <c r="D18" s="23" t="s">
        <v>17</v>
      </c>
      <c r="E18" s="15">
        <f>4+14</f>
        <v>18</v>
      </c>
      <c r="F18" s="15">
        <f>128.96+1732.2</f>
        <v>1861.16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10</v>
      </c>
      <c r="N18" s="15">
        <v>214</v>
      </c>
      <c r="O18" s="15">
        <v>0</v>
      </c>
      <c r="P18" s="22">
        <v>0</v>
      </c>
    </row>
    <row r="19" spans="1:16" ht="24" x14ac:dyDescent="0.25">
      <c r="A19" s="24">
        <v>5</v>
      </c>
      <c r="B19" s="27" t="s">
        <v>19</v>
      </c>
      <c r="C19" s="4" t="s">
        <v>15</v>
      </c>
      <c r="D19" s="5" t="s">
        <v>17</v>
      </c>
      <c r="E19" s="15">
        <f>1</f>
        <v>1</v>
      </c>
      <c r="F19" s="15">
        <f>5</f>
        <v>5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3">
        <v>0</v>
      </c>
    </row>
    <row r="20" spans="1:16" ht="24" x14ac:dyDescent="0.25">
      <c r="A20" s="24">
        <v>6</v>
      </c>
      <c r="B20" s="27"/>
      <c r="C20" s="4" t="s">
        <v>18</v>
      </c>
      <c r="D20" s="5" t="s">
        <v>17</v>
      </c>
      <c r="E20" s="15">
        <f>3+5</f>
        <v>8</v>
      </c>
      <c r="F20" s="15">
        <f>286.4+1384.5</f>
        <v>1670.9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1</v>
      </c>
      <c r="N20" s="15">
        <v>453</v>
      </c>
      <c r="O20" s="15">
        <v>0</v>
      </c>
      <c r="P20" s="3">
        <v>0</v>
      </c>
    </row>
    <row r="21" spans="1:16" ht="24" x14ac:dyDescent="0.25">
      <c r="A21" s="24">
        <v>7</v>
      </c>
      <c r="B21" s="27" t="s">
        <v>20</v>
      </c>
      <c r="C21" s="4" t="s">
        <v>15</v>
      </c>
      <c r="D21" s="5" t="s">
        <v>17</v>
      </c>
      <c r="E21" s="3">
        <f>1</f>
        <v>1</v>
      </c>
      <c r="F21" s="15">
        <f>5</f>
        <v>5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5">
        <v>0</v>
      </c>
      <c r="N21" s="15">
        <v>0</v>
      </c>
      <c r="O21" s="3">
        <v>0</v>
      </c>
      <c r="P21" s="3">
        <v>0</v>
      </c>
    </row>
    <row r="22" spans="1:16" ht="24" x14ac:dyDescent="0.25">
      <c r="A22" s="24">
        <v>8</v>
      </c>
      <c r="B22" s="27"/>
      <c r="C22" s="4" t="s">
        <v>18</v>
      </c>
      <c r="D22" s="5" t="s">
        <v>17</v>
      </c>
      <c r="E22" s="3">
        <v>0</v>
      </c>
      <c r="F22" s="15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5">
        <v>0</v>
      </c>
      <c r="N22" s="15">
        <v>0</v>
      </c>
      <c r="O22" s="3">
        <v>0</v>
      </c>
      <c r="P22" s="3">
        <v>0</v>
      </c>
    </row>
    <row r="23" spans="1:16" ht="43.5" customHeight="1" x14ac:dyDescent="0.25">
      <c r="A23" s="24">
        <v>9</v>
      </c>
      <c r="B23" s="28" t="s">
        <v>21</v>
      </c>
      <c r="C23" s="35" t="s">
        <v>36</v>
      </c>
      <c r="D23" s="36"/>
      <c r="E23" s="3">
        <v>0</v>
      </c>
      <c r="F23" s="15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5">
        <v>0</v>
      </c>
      <c r="N23" s="15">
        <v>0</v>
      </c>
      <c r="O23" s="3">
        <v>0</v>
      </c>
      <c r="P23" s="3">
        <v>0</v>
      </c>
    </row>
    <row r="24" spans="1:16" ht="19.5" customHeight="1" x14ac:dyDescent="0.25">
      <c r="A24" s="24">
        <v>10</v>
      </c>
      <c r="B24" s="28"/>
      <c r="C24" s="29" t="s">
        <v>22</v>
      </c>
      <c r="D24" s="30"/>
      <c r="E24" s="3">
        <v>0</v>
      </c>
      <c r="F24" s="15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5">
        <v>0</v>
      </c>
      <c r="N24" s="15">
        <v>0</v>
      </c>
      <c r="O24" s="3">
        <v>0</v>
      </c>
      <c r="P24" s="3">
        <v>0</v>
      </c>
    </row>
    <row r="25" spans="1:16" ht="39.75" customHeight="1" x14ac:dyDescent="0.25">
      <c r="A25" s="24">
        <v>11</v>
      </c>
      <c r="B25" s="28"/>
      <c r="C25" s="29" t="s">
        <v>23</v>
      </c>
      <c r="D25" s="30"/>
      <c r="E25" s="3">
        <v>0</v>
      </c>
      <c r="F25" s="15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5">
        <v>0</v>
      </c>
      <c r="N25" s="15">
        <v>0</v>
      </c>
      <c r="O25" s="3">
        <v>0</v>
      </c>
      <c r="P25" s="3">
        <v>0</v>
      </c>
    </row>
    <row r="26" spans="1:16" ht="22.5" customHeight="1" x14ac:dyDescent="0.25">
      <c r="A26" s="24">
        <v>12</v>
      </c>
      <c r="B26" s="28"/>
      <c r="C26" s="35" t="s">
        <v>24</v>
      </c>
      <c r="D26" s="36"/>
      <c r="E26" s="3">
        <v>0</v>
      </c>
      <c r="F26" s="15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5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24">
        <v>13</v>
      </c>
      <c r="B27" s="28"/>
      <c r="C27" s="29" t="s">
        <v>25</v>
      </c>
      <c r="D27" s="30"/>
      <c r="E27" s="3">
        <v>0</v>
      </c>
      <c r="F27" s="15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5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24">
        <v>14</v>
      </c>
      <c r="B28" s="28"/>
      <c r="C28" s="29" t="s">
        <v>26</v>
      </c>
      <c r="D28" s="30"/>
      <c r="E28" s="3">
        <v>0</v>
      </c>
      <c r="F28" s="3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3">
        <v>0</v>
      </c>
      <c r="N28" s="3">
        <v>0</v>
      </c>
      <c r="O28" s="3">
        <v>0</v>
      </c>
      <c r="P28" s="3">
        <v>0</v>
      </c>
    </row>
    <row r="29" spans="1:16" ht="36.75" customHeight="1" x14ac:dyDescent="0.25">
      <c r="A29" s="24">
        <v>15</v>
      </c>
      <c r="B29" s="28"/>
      <c r="C29" s="29" t="s">
        <v>27</v>
      </c>
      <c r="D29" s="30"/>
      <c r="E29" s="12">
        <v>0</v>
      </c>
      <c r="F29" s="12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3">
        <v>0</v>
      </c>
      <c r="N29" s="3">
        <v>0</v>
      </c>
      <c r="O29" s="3">
        <v>0</v>
      </c>
      <c r="P29" s="3">
        <v>0</v>
      </c>
    </row>
    <row r="30" spans="1:16" ht="21.75" customHeight="1" x14ac:dyDescent="0.25">
      <c r="A30" s="24">
        <v>16</v>
      </c>
      <c r="B30" s="4" t="s">
        <v>28</v>
      </c>
      <c r="C30" s="29" t="s">
        <v>29</v>
      </c>
      <c r="D30" s="30"/>
      <c r="E30" s="12">
        <f>E31-E15-E17-E19-E20-E29-E16-E18-E22-E21-E23</f>
        <v>38</v>
      </c>
      <c r="F30" s="22">
        <f>F31-F15-F17-F19-F20-F29-F16-F18-F22-F21-F23</f>
        <v>1717.7600000000009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22">
        <f>M31-M15-M17-M19-M20-M29-M16-M18-M22-M21-M23</f>
        <v>132</v>
      </c>
      <c r="N30" s="22">
        <f>N31-N15-N17-N19-N20-N29-N16-N18-N22-N21-N23</f>
        <v>5053.3000000000011</v>
      </c>
      <c r="O30" s="3">
        <v>0</v>
      </c>
      <c r="P30" s="3">
        <v>0</v>
      </c>
    </row>
    <row r="31" spans="1:16" s="8" customFormat="1" ht="26.25" customHeight="1" x14ac:dyDescent="0.2">
      <c r="A31" s="25">
        <v>17</v>
      </c>
      <c r="B31" s="31" t="s">
        <v>30</v>
      </c>
      <c r="C31" s="32"/>
      <c r="D31" s="33"/>
      <c r="E31" s="9">
        <v>278</v>
      </c>
      <c r="F31" s="10">
        <v>6539.35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1">
        <f>E31</f>
        <v>278</v>
      </c>
      <c r="N31" s="13">
        <f>F31</f>
        <v>6539.35</v>
      </c>
      <c r="O31" s="3">
        <v>0</v>
      </c>
      <c r="P31" s="3">
        <v>0</v>
      </c>
    </row>
    <row r="32" spans="1:16" x14ac:dyDescent="0.25">
      <c r="A32" s="7"/>
    </row>
    <row r="33" spans="5:6" x14ac:dyDescent="0.25">
      <c r="E33" s="6"/>
      <c r="F33" s="6"/>
    </row>
  </sheetData>
  <mergeCells count="39">
    <mergeCell ref="C30:D30"/>
    <mergeCell ref="B31:D31"/>
    <mergeCell ref="A3:P3"/>
    <mergeCell ref="A4:P4"/>
    <mergeCell ref="A5:P5"/>
    <mergeCell ref="A6:P6"/>
    <mergeCell ref="A7:P7"/>
    <mergeCell ref="A8:P8"/>
    <mergeCell ref="B23:B29"/>
    <mergeCell ref="C23:D23"/>
    <mergeCell ref="C24:D24"/>
    <mergeCell ref="C25:D25"/>
    <mergeCell ref="C26:D26"/>
    <mergeCell ref="C27:D27"/>
    <mergeCell ref="C28:D28"/>
    <mergeCell ref="C29:D29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opLeftCell="A10" workbookViewId="0">
      <selection activeCell="F17" sqref="F17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8" width="8.85546875" style="1"/>
    <col min="9" max="10" width="13" style="1" customWidth="1"/>
    <col min="11" max="11" width="13.5703125" style="1" customWidth="1"/>
    <col min="12" max="12" width="17.85546875" style="1" customWidth="1"/>
    <col min="13" max="13" width="11.28515625" style="1" customWidth="1"/>
    <col min="14" max="14" width="11.42578125" style="1" customWidth="1"/>
    <col min="15" max="15" width="9.85546875" style="1" customWidth="1"/>
    <col min="16" max="16" width="12.140625" style="1" customWidth="1"/>
    <col min="17" max="16384" width="8.85546875" style="1"/>
  </cols>
  <sheetData>
    <row r="1" spans="1:16" x14ac:dyDescent="0.25">
      <c r="P1" s="2" t="s">
        <v>0</v>
      </c>
    </row>
    <row r="2" spans="1:16" ht="13.9" x14ac:dyDescent="0.25">
      <c r="A2" s="7"/>
    </row>
    <row r="3" spans="1:16" x14ac:dyDescent="0.25">
      <c r="A3" s="34" t="s">
        <v>31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x14ac:dyDescent="0.25">
      <c r="A4" s="34" t="s">
        <v>32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6" x14ac:dyDescent="0.25">
      <c r="A5" s="34" t="s">
        <v>33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x14ac:dyDescent="0.25">
      <c r="A6" s="34" t="s">
        <v>38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x14ac:dyDescent="0.25">
      <c r="A7" s="34" t="s">
        <v>35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ht="13.9" x14ac:dyDescent="0.25">
      <c r="A8" s="34" t="str">
        <f>СВГКМ!A8</f>
        <v>за июль 2022 г.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1:16" ht="13.9" x14ac:dyDescent="0.25">
      <c r="A9" s="7"/>
    </row>
    <row r="10" spans="1:16" s="8" customFormat="1" ht="36" customHeight="1" x14ac:dyDescent="0.2">
      <c r="A10" s="27" t="s">
        <v>1</v>
      </c>
      <c r="B10" s="26" t="s">
        <v>2</v>
      </c>
      <c r="C10" s="26"/>
      <c r="D10" s="26"/>
      <c r="E10" s="26" t="s">
        <v>3</v>
      </c>
      <c r="F10" s="26"/>
      <c r="G10" s="26" t="s">
        <v>4</v>
      </c>
      <c r="H10" s="26"/>
      <c r="I10" s="26"/>
      <c r="J10" s="26"/>
      <c r="K10" s="26"/>
      <c r="L10" s="26"/>
      <c r="M10" s="26" t="s">
        <v>5</v>
      </c>
      <c r="N10" s="26"/>
      <c r="O10" s="26" t="s">
        <v>6</v>
      </c>
      <c r="P10" s="26"/>
    </row>
    <row r="11" spans="1:16" s="8" customFormat="1" ht="14.25" x14ac:dyDescent="0.2">
      <c r="A11" s="27"/>
      <c r="B11" s="26"/>
      <c r="C11" s="26"/>
      <c r="D11" s="26"/>
      <c r="E11" s="26" t="s">
        <v>7</v>
      </c>
      <c r="F11" s="26" t="s">
        <v>37</v>
      </c>
      <c r="G11" s="26" t="s">
        <v>7</v>
      </c>
      <c r="H11" s="26" t="s">
        <v>37</v>
      </c>
      <c r="I11" s="26" t="s">
        <v>8</v>
      </c>
      <c r="J11" s="26"/>
      <c r="K11" s="26"/>
      <c r="L11" s="26"/>
      <c r="M11" s="26" t="s">
        <v>7</v>
      </c>
      <c r="N11" s="26" t="s">
        <v>37</v>
      </c>
      <c r="O11" s="26" t="s">
        <v>7</v>
      </c>
      <c r="P11" s="26" t="s">
        <v>37</v>
      </c>
    </row>
    <row r="12" spans="1:16" s="8" customFormat="1" ht="14.25" x14ac:dyDescent="0.2">
      <c r="A12" s="27"/>
      <c r="B12" s="26"/>
      <c r="C12" s="26"/>
      <c r="D12" s="26"/>
      <c r="E12" s="26"/>
      <c r="F12" s="26"/>
      <c r="G12" s="26"/>
      <c r="H12" s="26"/>
      <c r="I12" s="26" t="s">
        <v>9</v>
      </c>
      <c r="J12" s="26" t="s">
        <v>10</v>
      </c>
      <c r="K12" s="26"/>
      <c r="L12" s="26"/>
      <c r="M12" s="26"/>
      <c r="N12" s="26"/>
      <c r="O12" s="26"/>
      <c r="P12" s="26"/>
    </row>
    <row r="13" spans="1:16" s="8" customFormat="1" ht="60" x14ac:dyDescent="0.2">
      <c r="A13" s="27"/>
      <c r="B13" s="26"/>
      <c r="C13" s="26"/>
      <c r="D13" s="26"/>
      <c r="E13" s="26"/>
      <c r="F13" s="26"/>
      <c r="G13" s="26"/>
      <c r="H13" s="26"/>
      <c r="I13" s="26"/>
      <c r="J13" s="9" t="s">
        <v>11</v>
      </c>
      <c r="K13" s="9" t="s">
        <v>12</v>
      </c>
      <c r="L13" s="9" t="s">
        <v>13</v>
      </c>
      <c r="M13" s="26"/>
      <c r="N13" s="26"/>
      <c r="O13" s="26"/>
      <c r="P13" s="26"/>
    </row>
    <row r="14" spans="1:16" s="8" customFormat="1" ht="14.25" x14ac:dyDescent="0.2">
      <c r="A14" s="27"/>
      <c r="B14" s="26">
        <v>1</v>
      </c>
      <c r="C14" s="26"/>
      <c r="D14" s="26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21">
        <v>1</v>
      </c>
      <c r="B15" s="27" t="s">
        <v>14</v>
      </c>
      <c r="C15" s="28" t="s">
        <v>15</v>
      </c>
      <c r="D15" s="20" t="s">
        <v>16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</row>
    <row r="16" spans="1:16" ht="24" x14ac:dyDescent="0.25">
      <c r="A16" s="3">
        <v>2</v>
      </c>
      <c r="B16" s="27"/>
      <c r="C16" s="28"/>
      <c r="D16" s="5" t="s">
        <v>17</v>
      </c>
      <c r="E16" s="3">
        <v>1</v>
      </c>
      <c r="F16" s="3">
        <v>8.5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 x14ac:dyDescent="0.25">
      <c r="A17" s="22">
        <v>3</v>
      </c>
      <c r="B17" s="27"/>
      <c r="C17" s="28" t="s">
        <v>18</v>
      </c>
      <c r="D17" s="5" t="s">
        <v>16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 ht="24" x14ac:dyDescent="0.25">
      <c r="A18" s="24">
        <v>4</v>
      </c>
      <c r="B18" s="27"/>
      <c r="C18" s="28"/>
      <c r="D18" s="5" t="s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24" x14ac:dyDescent="0.25">
      <c r="A19" s="24">
        <v>5</v>
      </c>
      <c r="B19" s="27" t="s">
        <v>19</v>
      </c>
      <c r="C19" s="4" t="s">
        <v>15</v>
      </c>
      <c r="D19" s="5" t="s">
        <v>17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 ht="24" x14ac:dyDescent="0.25">
      <c r="A20" s="24">
        <v>6</v>
      </c>
      <c r="B20" s="27"/>
      <c r="C20" s="4" t="s">
        <v>18</v>
      </c>
      <c r="D20" s="5" t="s">
        <v>17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 ht="24" x14ac:dyDescent="0.25">
      <c r="A21" s="24">
        <v>7</v>
      </c>
      <c r="B21" s="27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24">
        <v>8</v>
      </c>
      <c r="B22" s="27"/>
      <c r="C22" s="4" t="s">
        <v>18</v>
      </c>
      <c r="D22" s="5" t="s">
        <v>17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24">
        <v>9</v>
      </c>
      <c r="B23" s="28" t="s">
        <v>21</v>
      </c>
      <c r="C23" s="38" t="s">
        <v>36</v>
      </c>
      <c r="D23" s="38"/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 x14ac:dyDescent="0.25">
      <c r="A24" s="24">
        <v>10</v>
      </c>
      <c r="B24" s="28"/>
      <c r="C24" s="28" t="s">
        <v>22</v>
      </c>
      <c r="D24" s="28"/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24">
        <v>11</v>
      </c>
      <c r="B25" s="28"/>
      <c r="C25" s="28" t="s">
        <v>23</v>
      </c>
      <c r="D25" s="28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x14ac:dyDescent="0.25">
      <c r="A26" s="24">
        <v>12</v>
      </c>
      <c r="B26" s="28"/>
      <c r="C26" s="38" t="s">
        <v>24</v>
      </c>
      <c r="D26" s="38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24">
        <v>13</v>
      </c>
      <c r="B27" s="28"/>
      <c r="C27" s="28" t="s">
        <v>25</v>
      </c>
      <c r="D27" s="28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24">
        <v>14</v>
      </c>
      <c r="B28" s="28"/>
      <c r="C28" s="28" t="s">
        <v>26</v>
      </c>
      <c r="D28" s="28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x14ac:dyDescent="0.25">
      <c r="A29" s="24">
        <v>15</v>
      </c>
      <c r="B29" s="28"/>
      <c r="C29" s="28" t="s">
        <v>27</v>
      </c>
      <c r="D29" s="28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x14ac:dyDescent="0.25">
      <c r="A30" s="24">
        <v>16</v>
      </c>
      <c r="B30" s="4" t="s">
        <v>28</v>
      </c>
      <c r="C30" s="28" t="s">
        <v>29</v>
      </c>
      <c r="D30" s="28"/>
      <c r="E30" s="3">
        <v>0</v>
      </c>
      <c r="F30" s="17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19">
        <f>M31-M20-M16</f>
        <v>1</v>
      </c>
      <c r="N30" s="19">
        <f>N31-N20-N16</f>
        <v>8.5</v>
      </c>
      <c r="O30" s="3">
        <v>0</v>
      </c>
      <c r="P30" s="3">
        <v>0</v>
      </c>
    </row>
    <row r="31" spans="1:16" s="8" customFormat="1" ht="14.25" x14ac:dyDescent="0.2">
      <c r="A31" s="25">
        <v>17</v>
      </c>
      <c r="B31" s="37" t="s">
        <v>30</v>
      </c>
      <c r="C31" s="37"/>
      <c r="D31" s="37"/>
      <c r="E31" s="9">
        <v>1</v>
      </c>
      <c r="F31" s="16">
        <v>8.5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9">
        <f>E31</f>
        <v>1</v>
      </c>
      <c r="N31" s="16">
        <f>F31</f>
        <v>8.5</v>
      </c>
      <c r="O31" s="3">
        <v>0</v>
      </c>
      <c r="P31" s="3">
        <v>0</v>
      </c>
    </row>
    <row r="32" spans="1:16" x14ac:dyDescent="0.25">
      <c r="A32" s="7"/>
    </row>
  </sheetData>
  <mergeCells count="39">
    <mergeCell ref="C30:D30"/>
    <mergeCell ref="B31:D31"/>
    <mergeCell ref="A8:P8"/>
    <mergeCell ref="B19:B20"/>
    <mergeCell ref="B21:B22"/>
    <mergeCell ref="B23:B29"/>
    <mergeCell ref="C23:D23"/>
    <mergeCell ref="C24:D24"/>
    <mergeCell ref="C25:D25"/>
    <mergeCell ref="C26:D26"/>
    <mergeCell ref="C27:D27"/>
    <mergeCell ref="C28:D28"/>
    <mergeCell ref="C29:D29"/>
    <mergeCell ref="I12:I13"/>
    <mergeCell ref="J12:L12"/>
    <mergeCell ref="B14:D14"/>
    <mergeCell ref="B15:B18"/>
    <mergeCell ref="C15:C16"/>
    <mergeCell ref="C17:C18"/>
    <mergeCell ref="O10:P10"/>
    <mergeCell ref="E11:E13"/>
    <mergeCell ref="F11:F13"/>
    <mergeCell ref="G11:G13"/>
    <mergeCell ref="H11:H13"/>
    <mergeCell ref="I11:L11"/>
    <mergeCell ref="M11:M13"/>
    <mergeCell ref="N11:N13"/>
    <mergeCell ref="O11:O13"/>
    <mergeCell ref="P11:P13"/>
    <mergeCell ref="A3:P3"/>
    <mergeCell ref="A4:P4"/>
    <mergeCell ref="A5:P5"/>
    <mergeCell ref="A6:P6"/>
    <mergeCell ref="A7:P7"/>
    <mergeCell ref="A10:A14"/>
    <mergeCell ref="B10:D13"/>
    <mergeCell ref="E10:F10"/>
    <mergeCell ref="G10:L10"/>
    <mergeCell ref="M10:N10"/>
  </mergeCells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opLeftCell="A13" workbookViewId="0">
      <selection activeCell="N31" sqref="N31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8" width="8.85546875" style="1"/>
    <col min="9" max="10" width="13" style="1" customWidth="1"/>
    <col min="11" max="11" width="13.5703125" style="1" customWidth="1"/>
    <col min="12" max="12" width="17.85546875" style="1" customWidth="1"/>
    <col min="13" max="13" width="9.85546875" style="1" customWidth="1"/>
    <col min="14" max="14" width="7.28515625" style="1" customWidth="1"/>
    <col min="15" max="15" width="9.85546875" style="1" customWidth="1"/>
    <col min="16" max="16" width="7.28515625" style="1" customWidth="1"/>
    <col min="17" max="16384" width="8.85546875" style="1"/>
  </cols>
  <sheetData>
    <row r="1" spans="1:16" x14ac:dyDescent="0.25">
      <c r="P1" s="2" t="s">
        <v>0</v>
      </c>
    </row>
    <row r="2" spans="1:16" ht="13.9" x14ac:dyDescent="0.25">
      <c r="A2" s="7"/>
    </row>
    <row r="3" spans="1:16" x14ac:dyDescent="0.25">
      <c r="A3" s="34" t="s">
        <v>31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x14ac:dyDescent="0.25">
      <c r="A4" s="34" t="s">
        <v>32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6" x14ac:dyDescent="0.25">
      <c r="A5" s="34" t="s">
        <v>33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x14ac:dyDescent="0.25">
      <c r="A6" s="34" t="s">
        <v>39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x14ac:dyDescent="0.25">
      <c r="A7" s="34" t="s">
        <v>35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ht="13.9" x14ac:dyDescent="0.25">
      <c r="A8" s="34" t="str">
        <f>СВГКМ!A8</f>
        <v>за июль 2022 г.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1:16" ht="13.9" x14ac:dyDescent="0.25">
      <c r="A9" s="7"/>
    </row>
    <row r="10" spans="1:16" s="8" customFormat="1" ht="36" customHeight="1" x14ac:dyDescent="0.2">
      <c r="A10" s="27" t="s">
        <v>1</v>
      </c>
      <c r="B10" s="26" t="s">
        <v>2</v>
      </c>
      <c r="C10" s="26"/>
      <c r="D10" s="26"/>
      <c r="E10" s="26" t="s">
        <v>3</v>
      </c>
      <c r="F10" s="26"/>
      <c r="G10" s="26" t="s">
        <v>4</v>
      </c>
      <c r="H10" s="26"/>
      <c r="I10" s="26"/>
      <c r="J10" s="26"/>
      <c r="K10" s="26"/>
      <c r="L10" s="26"/>
      <c r="M10" s="26" t="s">
        <v>5</v>
      </c>
      <c r="N10" s="26"/>
      <c r="O10" s="26" t="s">
        <v>6</v>
      </c>
      <c r="P10" s="26"/>
    </row>
    <row r="11" spans="1:16" s="8" customFormat="1" ht="14.25" x14ac:dyDescent="0.2">
      <c r="A11" s="27"/>
      <c r="B11" s="26"/>
      <c r="C11" s="26"/>
      <c r="D11" s="26"/>
      <c r="E11" s="26" t="s">
        <v>7</v>
      </c>
      <c r="F11" s="26" t="s">
        <v>37</v>
      </c>
      <c r="G11" s="26" t="s">
        <v>7</v>
      </c>
      <c r="H11" s="26" t="s">
        <v>37</v>
      </c>
      <c r="I11" s="26" t="s">
        <v>8</v>
      </c>
      <c r="J11" s="26"/>
      <c r="K11" s="26"/>
      <c r="L11" s="26"/>
      <c r="M11" s="26" t="s">
        <v>7</v>
      </c>
      <c r="N11" s="26" t="s">
        <v>37</v>
      </c>
      <c r="O11" s="26" t="s">
        <v>7</v>
      </c>
      <c r="P11" s="26" t="s">
        <v>37</v>
      </c>
    </row>
    <row r="12" spans="1:16" s="8" customFormat="1" ht="14.25" x14ac:dyDescent="0.2">
      <c r="A12" s="27"/>
      <c r="B12" s="26"/>
      <c r="C12" s="26"/>
      <c r="D12" s="26"/>
      <c r="E12" s="26"/>
      <c r="F12" s="26"/>
      <c r="G12" s="26"/>
      <c r="H12" s="26"/>
      <c r="I12" s="26" t="s">
        <v>9</v>
      </c>
      <c r="J12" s="26" t="s">
        <v>10</v>
      </c>
      <c r="K12" s="26"/>
      <c r="L12" s="26"/>
      <c r="M12" s="26"/>
      <c r="N12" s="26"/>
      <c r="O12" s="26"/>
      <c r="P12" s="26"/>
    </row>
    <row r="13" spans="1:16" s="8" customFormat="1" ht="60" x14ac:dyDescent="0.2">
      <c r="A13" s="27"/>
      <c r="B13" s="26"/>
      <c r="C13" s="26"/>
      <c r="D13" s="26"/>
      <c r="E13" s="26"/>
      <c r="F13" s="26"/>
      <c r="G13" s="26"/>
      <c r="H13" s="26"/>
      <c r="I13" s="26"/>
      <c r="J13" s="9" t="s">
        <v>11</v>
      </c>
      <c r="K13" s="9" t="s">
        <v>12</v>
      </c>
      <c r="L13" s="9" t="s">
        <v>13</v>
      </c>
      <c r="M13" s="26"/>
      <c r="N13" s="26"/>
      <c r="O13" s="26"/>
      <c r="P13" s="26"/>
    </row>
    <row r="14" spans="1:16" s="8" customFormat="1" ht="14.25" x14ac:dyDescent="0.2">
      <c r="A14" s="27"/>
      <c r="B14" s="26">
        <v>1</v>
      </c>
      <c r="C14" s="26"/>
      <c r="D14" s="26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21">
        <v>1</v>
      </c>
      <c r="B15" s="27" t="s">
        <v>14</v>
      </c>
      <c r="C15" s="28" t="s">
        <v>15</v>
      </c>
      <c r="D15" s="20" t="s">
        <v>16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</row>
    <row r="16" spans="1:16" ht="24" x14ac:dyDescent="0.25">
      <c r="A16" s="3">
        <v>2</v>
      </c>
      <c r="B16" s="27"/>
      <c r="C16" s="28"/>
      <c r="D16" s="5" t="s">
        <v>17</v>
      </c>
      <c r="E16" s="3">
        <v>3</v>
      </c>
      <c r="F16" s="3">
        <v>12.4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1</v>
      </c>
      <c r="N16" s="3">
        <v>4.9000000000000004</v>
      </c>
      <c r="O16" s="3">
        <v>0</v>
      </c>
      <c r="P16" s="3">
        <v>0</v>
      </c>
    </row>
    <row r="17" spans="1:16" x14ac:dyDescent="0.25">
      <c r="A17" s="22">
        <v>3</v>
      </c>
      <c r="B17" s="27"/>
      <c r="C17" s="28" t="s">
        <v>18</v>
      </c>
      <c r="D17" s="5" t="s">
        <v>16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 ht="24" x14ac:dyDescent="0.25">
      <c r="A18" s="24">
        <v>4</v>
      </c>
      <c r="B18" s="27"/>
      <c r="C18" s="28"/>
      <c r="D18" s="5" t="s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24" x14ac:dyDescent="0.25">
      <c r="A19" s="24">
        <v>5</v>
      </c>
      <c r="B19" s="27" t="s">
        <v>19</v>
      </c>
      <c r="C19" s="4" t="s">
        <v>15</v>
      </c>
      <c r="D19" s="5" t="s">
        <v>17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 ht="24" x14ac:dyDescent="0.25">
      <c r="A20" s="24">
        <v>6</v>
      </c>
      <c r="B20" s="27"/>
      <c r="C20" s="4" t="s">
        <v>18</v>
      </c>
      <c r="D20" s="5" t="s">
        <v>17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 ht="24" x14ac:dyDescent="0.25">
      <c r="A21" s="24">
        <v>7</v>
      </c>
      <c r="B21" s="27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24">
        <v>8</v>
      </c>
      <c r="B22" s="27"/>
      <c r="C22" s="4" t="s">
        <v>18</v>
      </c>
      <c r="D22" s="5" t="s">
        <v>17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24">
        <v>9</v>
      </c>
      <c r="B23" s="28" t="s">
        <v>21</v>
      </c>
      <c r="C23" s="35" t="s">
        <v>36</v>
      </c>
      <c r="D23" s="36"/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 ht="15" customHeight="1" x14ac:dyDescent="0.25">
      <c r="A24" s="24">
        <v>10</v>
      </c>
      <c r="B24" s="28"/>
      <c r="C24" s="29" t="s">
        <v>22</v>
      </c>
      <c r="D24" s="30"/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24">
        <v>11</v>
      </c>
      <c r="B25" s="28"/>
      <c r="C25" s="29" t="s">
        <v>23</v>
      </c>
      <c r="D25" s="30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ht="15" customHeight="1" x14ac:dyDescent="0.25">
      <c r="A26" s="24">
        <v>12</v>
      </c>
      <c r="B26" s="28"/>
      <c r="C26" s="35" t="s">
        <v>24</v>
      </c>
      <c r="D26" s="36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24">
        <v>13</v>
      </c>
      <c r="B27" s="28"/>
      <c r="C27" s="29" t="s">
        <v>25</v>
      </c>
      <c r="D27" s="30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24">
        <v>14</v>
      </c>
      <c r="B28" s="28"/>
      <c r="C28" s="29" t="s">
        <v>26</v>
      </c>
      <c r="D28" s="30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ht="15" customHeight="1" x14ac:dyDescent="0.25">
      <c r="A29" s="24">
        <v>15</v>
      </c>
      <c r="B29" s="28"/>
      <c r="C29" s="29" t="s">
        <v>27</v>
      </c>
      <c r="D29" s="30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ht="15" customHeight="1" x14ac:dyDescent="0.25">
      <c r="A30" s="24">
        <v>16</v>
      </c>
      <c r="B30" s="4" t="s">
        <v>28</v>
      </c>
      <c r="C30" s="29" t="s">
        <v>29</v>
      </c>
      <c r="D30" s="30"/>
      <c r="E30" s="3">
        <f>E31-E16</f>
        <v>1</v>
      </c>
      <c r="F30" s="18">
        <f>F31-F16</f>
        <v>3.7999999999999989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f>E30</f>
        <v>1</v>
      </c>
      <c r="N30" s="3">
        <f>F30</f>
        <v>3.7999999999999989</v>
      </c>
      <c r="O30" s="3">
        <v>0</v>
      </c>
      <c r="P30" s="3">
        <v>0</v>
      </c>
    </row>
    <row r="31" spans="1:16" s="8" customFormat="1" ht="14.25" x14ac:dyDescent="0.2">
      <c r="A31" s="25">
        <v>17</v>
      </c>
      <c r="B31" s="31" t="s">
        <v>30</v>
      </c>
      <c r="C31" s="32"/>
      <c r="D31" s="33"/>
      <c r="E31" s="9">
        <v>4</v>
      </c>
      <c r="F31" s="9">
        <v>16.2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9">
        <f>E31</f>
        <v>4</v>
      </c>
      <c r="N31" s="9">
        <f>F31</f>
        <v>16.2</v>
      </c>
      <c r="O31" s="3">
        <v>0</v>
      </c>
      <c r="P31" s="3">
        <v>0</v>
      </c>
    </row>
    <row r="32" spans="1:16" x14ac:dyDescent="0.25">
      <c r="A32" s="7"/>
    </row>
  </sheetData>
  <mergeCells count="39">
    <mergeCell ref="C30:D30"/>
    <mergeCell ref="B31:D31"/>
    <mergeCell ref="B23:B29"/>
    <mergeCell ref="C23:D23"/>
    <mergeCell ref="C24:D24"/>
    <mergeCell ref="C25:D25"/>
    <mergeCell ref="C26:D26"/>
    <mergeCell ref="C27:D27"/>
    <mergeCell ref="C28:D28"/>
    <mergeCell ref="C29:D29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A8:P8"/>
    <mergeCell ref="A3:P3"/>
    <mergeCell ref="A4:P4"/>
    <mergeCell ref="A5:P5"/>
    <mergeCell ref="A6:P6"/>
    <mergeCell ref="A7:P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СВГКМ</vt:lpstr>
      <vt:lpstr>ОГКМ</vt:lpstr>
      <vt:lpstr>СТГКМ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Горохов Илья Гаврильевич</dc:creator>
  <cp:lastModifiedBy>Попова Айина Владиславовна</cp:lastModifiedBy>
  <cp:lastPrinted>2020-04-06T07:20:17Z</cp:lastPrinted>
  <dcterms:created xsi:type="dcterms:W3CDTF">2019-02-07T05:25:26Z</dcterms:created>
  <dcterms:modified xsi:type="dcterms:W3CDTF">2022-08-11T03:02:25Z</dcterms:modified>
</cp:coreProperties>
</file>