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385" windowHeight="12525" tabRatio="786" activeTab="3"/>
  </bookViews>
  <sheets>
    <sheet name="апрель" sheetId="1" r:id="rId1"/>
    <sheet name="май" sheetId="2" r:id="rId2"/>
    <sheet name="июнь" sheetId="3" r:id="rId3"/>
    <sheet name=" 2 КВ 2017 " sheetId="4" r:id="rId4"/>
  </sheets>
  <externalReferences>
    <externalReference r:id="rId7"/>
    <externalReference r:id="rId8"/>
  </externalReferences>
  <definedNames>
    <definedName name="_xlnm.Print_Area" localSheetId="3">' 2 КВ 2017 '!$A$1:$J$85</definedName>
    <definedName name="_xlnm.Print_Area" localSheetId="0">'апрель'!$A$1:$J$110</definedName>
    <definedName name="_xlnm.Print_Area" localSheetId="2">'июнь'!$A$1:$J$111</definedName>
    <definedName name="_xlnm.Print_Area" localSheetId="1">'май'!$A$1:$J$84</definedName>
  </definedNames>
  <calcPr fullCalcOnLoad="1"/>
</workbook>
</file>

<file path=xl/sharedStrings.xml><?xml version="1.0" encoding="utf-8"?>
<sst xmlns="http://schemas.openxmlformats.org/spreadsheetml/2006/main" count="1612" uniqueCount="189">
  <si>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</si>
  <si>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</si>
  <si>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</si>
  <si>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</si>
  <si>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</si>
  <si>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</si>
  <si>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</si>
  <si>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</si>
  <si>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</si>
  <si>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</si>
  <si>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</si>
  <si>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</si>
  <si>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</si>
  <si>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</si>
  <si>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к АГРС с.Люксюгун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</si>
  <si>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</si>
  <si>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</si>
  <si>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</si>
  <si>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</si>
  <si>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</si>
  <si>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</si>
  <si>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</si>
  <si>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</si>
  <si>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</si>
  <si>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</si>
  <si>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</si>
  <si>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</si>
  <si>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</si>
  <si>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</si>
  <si>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</si>
  <si>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</si>
  <si>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</si>
  <si>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</si>
  <si>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</si>
  <si>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</si>
  <si>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</si>
  <si>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</si>
  <si>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 ГРС-2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</si>
  <si>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</si>
  <si>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</si>
  <si>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</si>
  <si>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</si>
  <si>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</si>
  <si>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</si>
  <si>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</si>
  <si>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</si>
  <si>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</si>
  <si>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Газопровод-отвод к АГРС с. Тюнгюлю</t>
  </si>
  <si>
    <t>МГ "УКПГ Отраднинское ГКМ - АГРС г.Ленск"</t>
  </si>
  <si>
    <t>МГ Мастах-Берге 47 км</t>
  </si>
  <si>
    <t>АГРС с. Люксюгун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</si>
  <si>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</si>
  <si>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</si>
  <si>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</si>
  <si>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</si>
  <si>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</si>
  <si>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</si>
  <si>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Мастах-Берге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</si>
  <si>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</si>
  <si>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</si>
  <si>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</si>
  <si>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</si>
  <si>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</si>
  <si>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</si>
  <si>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</si>
  <si>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</si>
  <si>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</si>
  <si>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с.Хатырык
ГО с.Бетюнцы</t>
  </si>
  <si>
    <t>ГО Намцы-Хатырык</t>
  </si>
  <si>
    <t>АГРС с. Бетюнцы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</si>
  <si>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</si>
  <si>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</si>
  <si>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</si>
  <si>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</si>
  <si>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</si>
  <si>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</si>
  <si>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</si>
  <si>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</t>
  </si>
  <si>
    <t>АГРС с. Октемцы</t>
  </si>
  <si>
    <t>ГО  с. Булгунняхтах</t>
  </si>
  <si>
    <t>АГРС с. Булгунняхтах</t>
  </si>
  <si>
    <t>ГО с. Улахан-Ан</t>
  </si>
  <si>
    <t>АГРС с. Улахан-Ан</t>
  </si>
  <si>
    <t>МГ Берге-Якутск 133 км</t>
  </si>
  <si>
    <t>МГ с. Бердигестях</t>
  </si>
  <si>
    <t>АГРС с. Бясь-Кюель</t>
  </si>
  <si>
    <t>АГРС с. Кюерелях</t>
  </si>
  <si>
    <t>МГ 0км-ГРС-2-Хатассы</t>
  </si>
  <si>
    <t>ГРС-2 г.Якутск</t>
  </si>
  <si>
    <t>ГО с.Хатассы</t>
  </si>
  <si>
    <t>МГ ГРС-2-Хатассы</t>
  </si>
  <si>
    <t>АГРС с. Хатассы</t>
  </si>
  <si>
    <t>Подводный переход через р.Лена</t>
  </si>
  <si>
    <t>ГО с. Майя</t>
  </si>
  <si>
    <t>АГРС с.Павловск</t>
  </si>
  <si>
    <t>АГРС с. Хаптагай</t>
  </si>
  <si>
    <t>АГРС п.Н. Бестях</t>
  </si>
  <si>
    <t>АГРС с. Майя</t>
  </si>
  <si>
    <t>АГРС с.Табага</t>
  </si>
  <si>
    <t>АГРС с.Тюнгюлю</t>
  </si>
  <si>
    <t>УКПГ Отраднинское ГКМ</t>
  </si>
  <si>
    <t>АГРС г.Ленск</t>
  </si>
  <si>
    <t>-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</si>
  <si>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</si>
  <si>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АО "Сахатранснефтегаз"</t>
  </si>
  <si>
    <t>Газопровод-отвод к АГРС с. Чурапча</t>
  </si>
  <si>
    <t>МГ Майя-Табага-Чурапча</t>
  </si>
  <si>
    <t>АГРС с. Чурапча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</si>
  <si>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</si>
  <si>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ГО с. Табага, ГО с. Чурапча</t>
  </si>
  <si>
    <t>Газопровод-отвод к АГРС с. Асыма</t>
  </si>
  <si>
    <t>АГРС с. Асыма</t>
  </si>
  <si>
    <t xml:space="preserve">МГ Майа-Чурапча-Ытык-Кюель </t>
  </si>
  <si>
    <t>МГ Майя-Тюнгюлю-Борогонцы</t>
  </si>
  <si>
    <t>Газопровод-отвод к АГРС с. Беке</t>
  </si>
  <si>
    <t>АГРС с. Беке</t>
  </si>
  <si>
    <t>Газопровод-отвод к АГРС с. Суола</t>
  </si>
  <si>
    <t>АГРС с. Суола</t>
  </si>
  <si>
    <t>Газопровод-отвод к АГРС с. Бедиме</t>
  </si>
  <si>
    <t>АГРС с. Бедиме</t>
  </si>
  <si>
    <t>ЖД станция</t>
  </si>
  <si>
    <t>МГ Мастах – Берге - Якутск</t>
  </si>
  <si>
    <t>ГО Бясь-Кюель, ГО Кюерелях, ГО Асыма</t>
  </si>
  <si>
    <t>ГО Тюнгюлю, Беке, Суола, Бедиме</t>
  </si>
  <si>
    <t>АГРС ЖД</t>
  </si>
  <si>
    <t>ГО с.ХатырыкГО с.Бетюнцы</t>
  </si>
  <si>
    <t>за апрель 2017 года</t>
  </si>
  <si>
    <t>за май 2017 года</t>
  </si>
  <si>
    <t>за июнь 2017 года</t>
  </si>
  <si>
    <t>за 2 квартал 2017 года</t>
  </si>
  <si>
    <t>Газопровод отвод к АГРС с. Мастах</t>
  </si>
  <si>
    <t>МГ Мастах-Берге (3 нитка) 1км</t>
  </si>
  <si>
    <t>АГРС с.Мастах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</si>
  <si>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</si>
  <si>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</si>
  <si>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</si>
  <si>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</si>
  <si>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</si>
  <si>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</si>
  <si>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</si>
  <si>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</si>
  <si>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</si>
  <si>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</si>
  <si>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</si>
  <si>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</si>
  <si>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</si>
  <si>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</si>
  <si>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</si>
  <si>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</si>
  <si>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</si>
  <si>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</si>
  <si>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</si>
  <si>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</si>
  <si>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</si>
  <si>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</si>
  <si>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</si>
  <si>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</si>
  <si>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</si>
  <si>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</si>
  <si>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</si>
  <si>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</si>
  <si>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</si>
  <si>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</si>
  <si>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</si>
  <si>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</si>
  <si>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</si>
  <si>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</si>
  <si>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</si>
  <si>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</si>
  <si>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</si>
  <si>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</si>
  <si>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</si>
  <si>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</si>
  <si>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</si>
  <si>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</si>
  <si>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</si>
  <si>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</si>
  <si>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</si>
  <si>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 (Югюлятцы)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</si>
  <si>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</si>
  <si>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</si>
  <si>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</si>
  <si>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</si>
  <si>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</si>
  <si>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</si>
  <si>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</si>
  <si>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</si>
  <si>
    <t>УДиТГ:</t>
  </si>
  <si>
    <t>ЛПУМГ: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</si>
</sst>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"/>
    <numFmt numFmtId="175" formatCode="#,##0.000"/>
    <numFmt numFmtId="176" formatCode="#,##0.00_р_.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_-* #,##0.00\ _₽_-;\-* #,##0.00\ _₽_-;_-* &quot;-&quot;??\ _₽_-;_-@_-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wrapText="1"/>
      <protection/>
    </xf>
    <xf numFmtId="176" fontId="41" fillId="0" borderId="10" xfId="52" applyNumberFormat="1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1" fillId="0" borderId="10" xfId="52" applyNumberFormat="1" applyFont="1" applyFill="1" applyBorder="1" applyAlignment="1">
      <alignment horizontal="center"/>
      <protection/>
    </xf>
    <xf numFmtId="181" fontId="1" fillId="0" borderId="10" xfId="52" applyNumberFormat="1" applyFont="1" applyFill="1" applyBorder="1" applyAlignment="1">
      <alignment horizontal="center" vertical="center"/>
      <protection/>
    </xf>
    <xf numFmtId="181" fontId="1" fillId="0" borderId="10" xfId="52" applyNumberFormat="1" applyFont="1" applyFill="1" applyBorder="1" applyAlignment="1">
      <alignment horizontal="center" vertical="center" wrapText="1"/>
      <protection/>
    </xf>
    <xf numFmtId="181" fontId="41" fillId="0" borderId="10" xfId="52" applyNumberFormat="1" applyFont="1" applyBorder="1" applyAlignment="1">
      <alignment horizontal="center" vertical="center"/>
      <protection/>
    </xf>
    <xf numFmtId="181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87;&#1088;&#1086;&#1077;&#1082;&#1090;&#1085;&#1072;&#1103;%20&#1084;&#1086;&#1097;&#1085;&#1086;&#1089;&#1090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56;&#1072;&#1089;&#1093;&#1086;&#1076;%20&#1075;&#1072;&#1079;&#1072;%20&#1087;&#1086;%20&#1040;&#1043;&#1056;&#105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одит."/>
    </sheetNames>
    <sheetDataSet>
      <sheetData sheetId="0">
        <row r="4">
          <cell r="D4">
            <v>0.365</v>
          </cell>
        </row>
        <row r="5">
          <cell r="D5">
            <v>0.9125</v>
          </cell>
        </row>
        <row r="6">
          <cell r="D6">
            <v>0.16666666666666666</v>
          </cell>
        </row>
        <row r="7">
          <cell r="D7">
            <v>0.30416666666666664</v>
          </cell>
        </row>
        <row r="9">
          <cell r="D9">
            <v>0.5</v>
          </cell>
        </row>
        <row r="13">
          <cell r="D13">
            <v>1.3079166666666666</v>
          </cell>
        </row>
        <row r="15">
          <cell r="D15">
            <v>4.166666666666667</v>
          </cell>
        </row>
        <row r="18">
          <cell r="D18">
            <v>0.16666666666666666</v>
          </cell>
        </row>
        <row r="19">
          <cell r="D19">
            <v>2.033333333333333</v>
          </cell>
        </row>
        <row r="20">
          <cell r="D20">
            <v>1.6666666666666667</v>
          </cell>
        </row>
        <row r="21">
          <cell r="D21">
            <v>0.4166666666666667</v>
          </cell>
        </row>
        <row r="22">
          <cell r="D22">
            <v>8.166666666666666</v>
          </cell>
        </row>
        <row r="24">
          <cell r="D24">
            <v>0.5</v>
          </cell>
        </row>
        <row r="27">
          <cell r="D27">
            <v>26.666666666666668</v>
          </cell>
        </row>
        <row r="28">
          <cell r="D28">
            <v>0.8333333333333334</v>
          </cell>
        </row>
        <row r="30">
          <cell r="D30">
            <v>14.791666666666666</v>
          </cell>
        </row>
        <row r="31">
          <cell r="D31">
            <v>0.6666666666666666</v>
          </cell>
        </row>
        <row r="32">
          <cell r="D32">
            <v>13.6875</v>
          </cell>
        </row>
        <row r="33">
          <cell r="D33">
            <v>0.6666666666666666</v>
          </cell>
        </row>
        <row r="34">
          <cell r="D34">
            <v>9.658333333333333</v>
          </cell>
        </row>
        <row r="35">
          <cell r="D35">
            <v>0.7291666666666666</v>
          </cell>
        </row>
        <row r="36">
          <cell r="D36">
            <v>0.7291666666666666</v>
          </cell>
        </row>
        <row r="38">
          <cell r="D38">
            <v>44</v>
          </cell>
        </row>
        <row r="39">
          <cell r="D39">
            <v>7.3</v>
          </cell>
        </row>
        <row r="40">
          <cell r="D40">
            <v>44</v>
          </cell>
        </row>
        <row r="41">
          <cell r="D41">
            <v>3.795833333333333</v>
          </cell>
        </row>
        <row r="42">
          <cell r="D42">
            <v>35.63333333333333</v>
          </cell>
        </row>
        <row r="43">
          <cell r="D43">
            <v>3.65</v>
          </cell>
        </row>
        <row r="44">
          <cell r="D44">
            <v>1.46</v>
          </cell>
        </row>
        <row r="45">
          <cell r="D45">
            <v>3.65</v>
          </cell>
        </row>
        <row r="46">
          <cell r="D46">
            <v>7.3</v>
          </cell>
        </row>
        <row r="47">
          <cell r="D47">
            <v>1.46</v>
          </cell>
        </row>
        <row r="49">
          <cell r="D49">
            <v>1.6120833333333333</v>
          </cell>
        </row>
        <row r="50">
          <cell r="D50">
            <v>23.125</v>
          </cell>
        </row>
        <row r="51">
          <cell r="D51">
            <v>10.950000000000001</v>
          </cell>
        </row>
        <row r="53">
          <cell r="D53">
            <v>32.86387</v>
          </cell>
        </row>
        <row r="55">
          <cell r="D55">
            <v>0.1343201754385965</v>
          </cell>
        </row>
        <row r="56">
          <cell r="D56">
            <v>0.6827476882430646</v>
          </cell>
        </row>
        <row r="57">
          <cell r="D57">
            <v>1.0916248348745043</v>
          </cell>
        </row>
        <row r="58">
          <cell r="D58">
            <v>0.3780184940554821</v>
          </cell>
        </row>
        <row r="59">
          <cell r="D59">
            <v>1.2729194187582562</v>
          </cell>
        </row>
        <row r="61">
          <cell r="D61">
            <v>31.025000000000002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ель"/>
      <sheetName val="март"/>
      <sheetName val="февраль"/>
      <sheetName val="январь"/>
      <sheetName val="итог за 2017 г."/>
    </sheetNames>
    <sheetDataSet>
      <sheetData sheetId="0">
        <row r="20">
          <cell r="F20">
            <v>0.011714999999999998</v>
          </cell>
        </row>
        <row r="21">
          <cell r="F21">
            <v>0.030979</v>
          </cell>
        </row>
        <row r="22">
          <cell r="F22">
            <v>0.034290999999999995</v>
          </cell>
        </row>
        <row r="23">
          <cell r="F23">
            <v>0.020819</v>
          </cell>
        </row>
        <row r="24">
          <cell r="F24">
            <v>0.13989299999999996</v>
          </cell>
        </row>
        <row r="26">
          <cell r="F26">
            <v>0.027178000000000004</v>
          </cell>
        </row>
        <row r="27">
          <cell r="F27">
            <v>0.011574999999999995</v>
          </cell>
        </row>
        <row r="28">
          <cell r="F28">
            <v>0.007819999999999997</v>
          </cell>
        </row>
        <row r="29">
          <cell r="F29">
            <v>0</v>
          </cell>
        </row>
        <row r="30">
          <cell r="F30">
            <v>0.004795999999999999</v>
          </cell>
        </row>
        <row r="31">
          <cell r="F31">
            <v>0.0012329999999999993</v>
          </cell>
        </row>
        <row r="32">
          <cell r="F32">
            <v>0.3384729999999999</v>
          </cell>
        </row>
        <row r="33">
          <cell r="F33">
            <v>0.022788000000000003</v>
          </cell>
        </row>
        <row r="34">
          <cell r="F34">
            <v>0.133912</v>
          </cell>
        </row>
        <row r="35">
          <cell r="F35">
            <v>0.006329999999999999</v>
          </cell>
        </row>
        <row r="36">
          <cell r="F36">
            <v>0.012060000000000001</v>
          </cell>
        </row>
        <row r="37">
          <cell r="F37">
            <v>0.09679199999999996</v>
          </cell>
        </row>
        <row r="38">
          <cell r="F38">
            <v>6.626824000000001</v>
          </cell>
        </row>
        <row r="39">
          <cell r="F39">
            <v>0.022855</v>
          </cell>
        </row>
        <row r="40">
          <cell r="F40">
            <v>0.007699999999999999</v>
          </cell>
        </row>
        <row r="41">
          <cell r="F41">
            <v>0</v>
          </cell>
        </row>
        <row r="42">
          <cell r="F42">
            <v>0.1209</v>
          </cell>
        </row>
        <row r="43">
          <cell r="F43">
            <v>0.034095000000000014</v>
          </cell>
        </row>
        <row r="44">
          <cell r="F44">
            <v>0.056112999999999996</v>
          </cell>
        </row>
        <row r="45">
          <cell r="F45">
            <v>0.046408999999999985</v>
          </cell>
        </row>
        <row r="46">
          <cell r="F46">
            <v>0.013441000000000002</v>
          </cell>
        </row>
        <row r="47">
          <cell r="F47">
            <v>0.12438300000000002</v>
          </cell>
        </row>
        <row r="48">
          <cell r="F48">
            <v>0.004155</v>
          </cell>
        </row>
        <row r="49">
          <cell r="F49">
            <v>0.0046729999999999975</v>
          </cell>
        </row>
        <row r="50">
          <cell r="F50">
            <v>0.003205</v>
          </cell>
        </row>
        <row r="51">
          <cell r="F51">
            <v>0.026367999999999985</v>
          </cell>
        </row>
        <row r="52">
          <cell r="F52">
            <v>0.013399999999999999</v>
          </cell>
        </row>
        <row r="53">
          <cell r="F53">
            <v>0.06859999999999997</v>
          </cell>
        </row>
        <row r="65">
          <cell r="F65">
            <v>58.38227111874392</v>
          </cell>
        </row>
      </sheetData>
      <sheetData sheetId="1">
        <row r="20">
          <cell r="F20">
            <v>0.04101700000000001</v>
          </cell>
        </row>
        <row r="21">
          <cell r="F21">
            <v>0.08380800000000001</v>
          </cell>
        </row>
        <row r="22">
          <cell r="F22">
            <v>0.08955200000000002</v>
          </cell>
        </row>
        <row r="23">
          <cell r="F23">
            <v>0.055762</v>
          </cell>
        </row>
        <row r="24">
          <cell r="F24">
            <v>0.416088</v>
          </cell>
        </row>
        <row r="26">
          <cell r="F26">
            <v>0.057760999999999986</v>
          </cell>
        </row>
        <row r="27">
          <cell r="F27">
            <v>0.062662</v>
          </cell>
        </row>
        <row r="28">
          <cell r="F28">
            <v>0.049912</v>
          </cell>
        </row>
        <row r="29">
          <cell r="F29">
            <v>0</v>
          </cell>
        </row>
        <row r="30">
          <cell r="F30">
            <v>0.035279000000000005</v>
          </cell>
        </row>
        <row r="31">
          <cell r="F31">
            <v>0.016215999999999998</v>
          </cell>
        </row>
        <row r="32">
          <cell r="F32">
            <v>1.893384</v>
          </cell>
        </row>
        <row r="33">
          <cell r="F33">
            <v>0.115695</v>
          </cell>
        </row>
        <row r="34">
          <cell r="F34">
            <v>0.12987300000000002</v>
          </cell>
        </row>
        <row r="35">
          <cell r="F35">
            <v>0.027794999999999997</v>
          </cell>
        </row>
        <row r="36">
          <cell r="F36">
            <v>0.080443</v>
          </cell>
        </row>
        <row r="37">
          <cell r="F37">
            <v>0.4345339999999999</v>
          </cell>
        </row>
        <row r="38">
          <cell r="F38">
            <v>8.976126</v>
          </cell>
        </row>
        <row r="39">
          <cell r="F39">
            <v>0.12241899999999997</v>
          </cell>
        </row>
        <row r="40">
          <cell r="F40">
            <v>0.20312399999999997</v>
          </cell>
        </row>
        <row r="41">
          <cell r="F41">
            <v>0</v>
          </cell>
        </row>
        <row r="42">
          <cell r="F42">
            <v>0.9614729999999998</v>
          </cell>
        </row>
        <row r="43">
          <cell r="F43">
            <v>0.209457</v>
          </cell>
        </row>
        <row r="44">
          <cell r="F44">
            <v>0.512173</v>
          </cell>
        </row>
        <row r="45">
          <cell r="F45">
            <v>0.06516799999999999</v>
          </cell>
        </row>
        <row r="46">
          <cell r="F46">
            <v>0.09914599999999998</v>
          </cell>
        </row>
        <row r="47">
          <cell r="F47">
            <v>0.8457630000000002</v>
          </cell>
        </row>
        <row r="48">
          <cell r="F48">
            <v>0.015</v>
          </cell>
        </row>
        <row r="49">
          <cell r="F49">
            <v>0.012226999999999998</v>
          </cell>
        </row>
        <row r="50">
          <cell r="F50">
            <v>0.014500000000000002</v>
          </cell>
        </row>
        <row r="51">
          <cell r="F51">
            <v>0.16303600000000001</v>
          </cell>
        </row>
        <row r="52">
          <cell r="F52">
            <v>0.10633700000000001</v>
          </cell>
        </row>
        <row r="53">
          <cell r="F53">
            <v>0.145</v>
          </cell>
        </row>
        <row r="65">
          <cell r="F65">
            <v>88.44191611623</v>
          </cell>
        </row>
      </sheetData>
      <sheetData sheetId="2">
        <row r="20">
          <cell r="F20">
            <v>0.05019100000000001</v>
          </cell>
        </row>
        <row r="21">
          <cell r="F21">
            <v>0.09788800000000003</v>
          </cell>
        </row>
        <row r="22">
          <cell r="F22">
            <v>0.108071</v>
          </cell>
        </row>
        <row r="23">
          <cell r="F23">
            <v>0.063698</v>
          </cell>
        </row>
        <row r="26">
          <cell r="F26">
            <v>0.065581</v>
          </cell>
        </row>
        <row r="27">
          <cell r="F27">
            <v>0.09171499999999999</v>
          </cell>
        </row>
        <row r="28">
          <cell r="F28">
            <v>0.06784100000000003</v>
          </cell>
        </row>
        <row r="29">
          <cell r="F29">
            <v>0</v>
          </cell>
        </row>
        <row r="30">
          <cell r="F30">
            <v>0.052899000000000015</v>
          </cell>
        </row>
        <row r="31">
          <cell r="F31">
            <v>0.027738999999999993</v>
          </cell>
        </row>
        <row r="32">
          <cell r="F32">
            <v>2.7852360000000003</v>
          </cell>
        </row>
        <row r="33">
          <cell r="F33">
            <v>0.15417699999999998</v>
          </cell>
        </row>
        <row r="34">
          <cell r="F34">
            <v>0.187478</v>
          </cell>
        </row>
        <row r="35">
          <cell r="F35">
            <v>0.03974800000000001</v>
          </cell>
        </row>
        <row r="36">
          <cell r="F36">
            <v>0.121111</v>
          </cell>
        </row>
        <row r="37">
          <cell r="F37">
            <v>0.6412960000000002</v>
          </cell>
        </row>
        <row r="38">
          <cell r="F38">
            <v>10.213355999999997</v>
          </cell>
        </row>
        <row r="39">
          <cell r="F39">
            <v>0.175464</v>
          </cell>
        </row>
        <row r="40">
          <cell r="F40">
            <v>0.2667820000000001</v>
          </cell>
        </row>
        <row r="41">
          <cell r="F41">
            <v>0</v>
          </cell>
        </row>
        <row r="42">
          <cell r="F42">
            <v>1.5228430000000002</v>
          </cell>
        </row>
        <row r="43">
          <cell r="F43">
            <v>0.317899</v>
          </cell>
        </row>
        <row r="44">
          <cell r="F44">
            <v>0.8417480000000002</v>
          </cell>
        </row>
        <row r="45">
          <cell r="F45">
            <v>0.09170699999999998</v>
          </cell>
        </row>
        <row r="46">
          <cell r="F46">
            <v>0.142935</v>
          </cell>
        </row>
        <row r="47">
          <cell r="F47">
            <v>1.3353270000000002</v>
          </cell>
        </row>
        <row r="48">
          <cell r="F48">
            <v>0.017</v>
          </cell>
        </row>
        <row r="49">
          <cell r="F49">
            <v>0.015346999999999994</v>
          </cell>
        </row>
        <row r="50">
          <cell r="F50">
            <v>0.017</v>
          </cell>
        </row>
        <row r="51">
          <cell r="F51">
            <v>0.23155599999999998</v>
          </cell>
        </row>
        <row r="52">
          <cell r="F52">
            <v>0.15655499999999997</v>
          </cell>
        </row>
        <row r="53">
          <cell r="F53">
            <v>0.157</v>
          </cell>
        </row>
        <row r="65">
          <cell r="F65">
            <v>108.15731451391713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9">
      <selection activeCell="H83" sqref="H83"/>
    </sheetView>
  </sheetViews>
  <sheetFormatPr defaultColWidth="9.00390625" defaultRowHeight="12.75"/>
  <cols>
    <col min="1" max="1" width="5.875" style="23" customWidth="1"/>
    <col min="2" max="2" width="41.875" style="23" customWidth="1"/>
    <col min="3" max="3" width="30.875" style="23" customWidth="1"/>
    <col min="4" max="4" width="34.00390625" style="23" customWidth="1"/>
    <col min="5" max="5" width="17.375" style="23" customWidth="1"/>
    <col min="6" max="6" width="16.625" style="23" customWidth="1"/>
    <col min="7" max="7" width="15.375" style="23" customWidth="1"/>
    <col min="8" max="8" width="15.00390625" style="23" customWidth="1"/>
    <col min="9" max="9" width="18.75390625" style="23" customWidth="1"/>
    <col min="10" max="10" width="16.875" style="23" customWidth="1"/>
    <col min="11" max="11" width="9.125" style="23" customWidth="1"/>
    <col min="12" max="16384" width="9.125" style="23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2" t="s">
        <v>6</v>
      </c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2" t="s">
        <v>3</v>
      </c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2" t="s">
        <v>7</v>
      </c>
    </row>
    <row r="4" spans="1:10" ht="15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25" t="s">
        <v>8</v>
      </c>
    </row>
    <row r="6" spans="1:256" ht="16.5">
      <c r="A6" s="56" t="s">
        <v>103</v>
      </c>
      <c r="B6" s="56"/>
      <c r="C6" s="56"/>
      <c r="D6" s="56"/>
      <c r="E6" s="56"/>
      <c r="F6" s="56"/>
      <c r="G6" s="56"/>
      <c r="H6" s="56"/>
      <c r="I6" s="56"/>
      <c r="J6" s="56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6.5">
      <c r="A7" s="56" t="s">
        <v>104</v>
      </c>
      <c r="B7" s="56"/>
      <c r="C7" s="56"/>
      <c r="D7" s="56"/>
      <c r="E7" s="56"/>
      <c r="F7" s="56"/>
      <c r="G7" s="56"/>
      <c r="H7" s="56"/>
      <c r="I7" s="56"/>
      <c r="J7" s="56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0" ht="16.5">
      <c r="A8" s="56" t="s">
        <v>126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5.7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ht="128.2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2</v>
      </c>
    </row>
    <row r="11" spans="1:10" ht="12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</row>
    <row r="12" spans="1:10" ht="12.75">
      <c r="A12" s="51"/>
      <c r="B12" s="53" t="s">
        <v>188</v>
      </c>
      <c r="C12" s="54"/>
      <c r="D12" s="54"/>
      <c r="E12" s="54"/>
      <c r="F12" s="54"/>
      <c r="G12" s="54"/>
      <c r="H12" s="54"/>
      <c r="I12" s="54"/>
      <c r="J12" s="55"/>
    </row>
    <row r="13" spans="1:10" ht="12.75">
      <c r="A13" s="28">
        <v>1</v>
      </c>
      <c r="B13" s="29" t="s">
        <v>121</v>
      </c>
      <c r="C13" s="30"/>
      <c r="D13" s="30"/>
      <c r="E13" s="31">
        <v>1310.36</v>
      </c>
      <c r="F13" s="31">
        <v>1310.36</v>
      </c>
      <c r="G13" s="32" t="s">
        <v>102</v>
      </c>
      <c r="H13" s="32" t="s">
        <v>102</v>
      </c>
      <c r="I13" s="32" t="s">
        <v>102</v>
      </c>
      <c r="J13" s="32">
        <f>(920+710+1200+960+510+1200)/12-'[2]апрель'!$F$65</f>
        <v>350.1760188194162</v>
      </c>
    </row>
    <row r="14" spans="1:10" ht="12.75">
      <c r="A14" s="33">
        <v>2</v>
      </c>
      <c r="B14" s="34" t="s">
        <v>14</v>
      </c>
      <c r="C14" s="15" t="s">
        <v>49</v>
      </c>
      <c r="D14" s="15" t="s">
        <v>50</v>
      </c>
      <c r="E14" s="31">
        <v>1310.36</v>
      </c>
      <c r="F14" s="31">
        <v>1310.36</v>
      </c>
      <c r="G14" s="32" t="s">
        <v>102</v>
      </c>
      <c r="H14" s="32" t="s">
        <v>102</v>
      </c>
      <c r="I14" s="32" t="s">
        <v>102</v>
      </c>
      <c r="J14" s="32">
        <f>'[1]проектная производит.'!$D$4-'[2]апрель'!$F$20</f>
        <v>0.314809</v>
      </c>
    </row>
    <row r="15" spans="1:10" ht="12.75">
      <c r="A15" s="28">
        <v>3</v>
      </c>
      <c r="B15" s="34" t="s">
        <v>15</v>
      </c>
      <c r="C15" s="15" t="s">
        <v>51</v>
      </c>
      <c r="D15" s="15" t="s">
        <v>52</v>
      </c>
      <c r="E15" s="31">
        <v>1310.36</v>
      </c>
      <c r="F15" s="31">
        <v>1310.36</v>
      </c>
      <c r="G15" s="32" t="s">
        <v>102</v>
      </c>
      <c r="H15" s="32" t="s">
        <v>102</v>
      </c>
      <c r="I15" s="32" t="s">
        <v>102</v>
      </c>
      <c r="J15" s="32">
        <f>'[1]проектная производит.'!$D$5-'[2]апрель'!$F$21</f>
        <v>0.8146119999999999</v>
      </c>
    </row>
    <row r="16" spans="1:10" ht="12.75">
      <c r="A16" s="33">
        <v>4</v>
      </c>
      <c r="B16" s="34" t="s">
        <v>16</v>
      </c>
      <c r="C16" s="15" t="s">
        <v>51</v>
      </c>
      <c r="D16" s="15" t="s">
        <v>53</v>
      </c>
      <c r="E16" s="31">
        <v>1310.36</v>
      </c>
      <c r="F16" s="31">
        <v>1310.36</v>
      </c>
      <c r="G16" s="32" t="s">
        <v>102</v>
      </c>
      <c r="H16" s="32" t="s">
        <v>102</v>
      </c>
      <c r="I16" s="32" t="s">
        <v>102</v>
      </c>
      <c r="J16" s="32">
        <f>'[1]проектная производит.'!$D$6-'[2]апрель'!$F$22</f>
        <v>0.05859566666666666</v>
      </c>
    </row>
    <row r="17" spans="1:10" ht="12.75">
      <c r="A17" s="28">
        <v>5</v>
      </c>
      <c r="B17" s="34" t="s">
        <v>17</v>
      </c>
      <c r="C17" s="15" t="s">
        <v>51</v>
      </c>
      <c r="D17" s="15" t="s">
        <v>54</v>
      </c>
      <c r="E17" s="31">
        <v>1310.36</v>
      </c>
      <c r="F17" s="31">
        <v>1310.36</v>
      </c>
      <c r="G17" s="32" t="s">
        <v>102</v>
      </c>
      <c r="H17" s="32" t="s">
        <v>102</v>
      </c>
      <c r="I17" s="32" t="s">
        <v>102</v>
      </c>
      <c r="J17" s="32">
        <f>'[1]проектная производит.'!$D$7-'[2]апрель'!$F$23</f>
        <v>0.24046866666666664</v>
      </c>
    </row>
    <row r="18" spans="1:10" ht="12.75">
      <c r="A18" s="33">
        <v>6</v>
      </c>
      <c r="B18" s="34" t="s">
        <v>18</v>
      </c>
      <c r="C18" s="15" t="s">
        <v>55</v>
      </c>
      <c r="D18" s="15" t="s">
        <v>56</v>
      </c>
      <c r="E18" s="31">
        <v>1310.36</v>
      </c>
      <c r="F18" s="31">
        <v>1310.36</v>
      </c>
      <c r="G18" s="32" t="s">
        <v>102</v>
      </c>
      <c r="H18" s="32" t="s">
        <v>102</v>
      </c>
      <c r="I18" s="32" t="s">
        <v>102</v>
      </c>
      <c r="J18" s="32">
        <v>0</v>
      </c>
    </row>
    <row r="19" spans="1:10" ht="12.75">
      <c r="A19" s="28">
        <v>7</v>
      </c>
      <c r="B19" s="34" t="s">
        <v>19</v>
      </c>
      <c r="C19" s="15" t="s">
        <v>58</v>
      </c>
      <c r="D19" s="15" t="s">
        <v>59</v>
      </c>
      <c r="E19" s="31">
        <v>1310.36</v>
      </c>
      <c r="F19" s="31">
        <v>1310.36</v>
      </c>
      <c r="G19" s="32" t="s">
        <v>102</v>
      </c>
      <c r="H19" s="32" t="s">
        <v>102</v>
      </c>
      <c r="I19" s="32" t="s">
        <v>102</v>
      </c>
      <c r="J19" s="32">
        <f>'[1]проектная производит.'!$D$13-'[2]апрель'!$F$26</f>
        <v>1.2423356666666665</v>
      </c>
    </row>
    <row r="20" spans="1:10" ht="12.75">
      <c r="A20" s="33">
        <v>8</v>
      </c>
      <c r="B20" s="34" t="s">
        <v>20</v>
      </c>
      <c r="C20" s="15" t="s">
        <v>60</v>
      </c>
      <c r="D20" s="15" t="s">
        <v>61</v>
      </c>
      <c r="E20" s="31">
        <v>1310.36</v>
      </c>
      <c r="F20" s="31">
        <v>1310.36</v>
      </c>
      <c r="G20" s="32" t="s">
        <v>102</v>
      </c>
      <c r="H20" s="32" t="s">
        <v>102</v>
      </c>
      <c r="I20" s="32" t="s">
        <v>102</v>
      </c>
      <c r="J20" s="32">
        <f>'[1]проектная производит.'!$D$15-'[2]апрель'!$F$30</f>
        <v>4.113767666666667</v>
      </c>
    </row>
    <row r="21" spans="1:10" ht="12.75">
      <c r="A21" s="28">
        <v>9</v>
      </c>
      <c r="B21" s="34" t="s">
        <v>21</v>
      </c>
      <c r="C21" s="15" t="s">
        <v>62</v>
      </c>
      <c r="D21" s="15" t="s">
        <v>63</v>
      </c>
      <c r="E21" s="31">
        <v>1310.36</v>
      </c>
      <c r="F21" s="31">
        <v>1310.36</v>
      </c>
      <c r="G21" s="32" t="s">
        <v>102</v>
      </c>
      <c r="H21" s="32" t="s">
        <v>102</v>
      </c>
      <c r="I21" s="32" t="s">
        <v>102</v>
      </c>
      <c r="J21" s="32">
        <f>'[1]проектная производит.'!$D$61-'[2]апрель'!$F$32</f>
        <v>28.239764</v>
      </c>
    </row>
    <row r="22" spans="1:10" ht="12.75">
      <c r="A22" s="33">
        <v>10</v>
      </c>
      <c r="B22" s="34" t="s">
        <v>22</v>
      </c>
      <c r="C22" s="15" t="s">
        <v>64</v>
      </c>
      <c r="D22" s="15" t="s">
        <v>65</v>
      </c>
      <c r="E22" s="31">
        <v>1310.36</v>
      </c>
      <c r="F22" s="31">
        <v>1310.36</v>
      </c>
      <c r="G22" s="32" t="s">
        <v>102</v>
      </c>
      <c r="H22" s="32" t="s">
        <v>102</v>
      </c>
      <c r="I22" s="32" t="s">
        <v>102</v>
      </c>
      <c r="J22" s="32">
        <f>'[1]проектная производит.'!$D$18-'[2]апрель'!$F$31</f>
        <v>0.13892766666666667</v>
      </c>
    </row>
    <row r="23" spans="1:10" ht="12.75">
      <c r="A23" s="28">
        <v>11</v>
      </c>
      <c r="B23" s="29" t="s">
        <v>23</v>
      </c>
      <c r="C23" s="15" t="s">
        <v>66</v>
      </c>
      <c r="D23" s="15" t="s">
        <v>125</v>
      </c>
      <c r="E23" s="31">
        <v>1310.36</v>
      </c>
      <c r="F23" s="31">
        <v>1310.36</v>
      </c>
      <c r="G23" s="32" t="s">
        <v>102</v>
      </c>
      <c r="H23" s="32" t="s">
        <v>102</v>
      </c>
      <c r="I23" s="32" t="s">
        <v>102</v>
      </c>
      <c r="J23" s="32">
        <f>'[1]проектная производит.'!$D$19-'[2]апрель'!$F$34-'[2]апрель'!$F$33</f>
        <v>1.6916783333333332</v>
      </c>
    </row>
    <row r="24" spans="1:10" ht="12.75">
      <c r="A24" s="33">
        <v>12</v>
      </c>
      <c r="B24" s="35" t="s">
        <v>24</v>
      </c>
      <c r="C24" s="15" t="s">
        <v>68</v>
      </c>
      <c r="D24" s="15" t="s">
        <v>69</v>
      </c>
      <c r="E24" s="31">
        <v>1310.36</v>
      </c>
      <c r="F24" s="31">
        <v>1310.36</v>
      </c>
      <c r="G24" s="32" t="s">
        <v>102</v>
      </c>
      <c r="H24" s="32" t="s">
        <v>102</v>
      </c>
      <c r="I24" s="32" t="s">
        <v>102</v>
      </c>
      <c r="J24" s="32">
        <f>'[1]проектная производит.'!$D$20-'[2]апрель'!$F$33</f>
        <v>1.5124896666666667</v>
      </c>
    </row>
    <row r="25" spans="1:10" ht="12.75">
      <c r="A25" s="28">
        <v>13</v>
      </c>
      <c r="B25" s="35" t="s">
        <v>25</v>
      </c>
      <c r="C25" s="15" t="s">
        <v>68</v>
      </c>
      <c r="D25" s="15" t="s">
        <v>70</v>
      </c>
      <c r="E25" s="31">
        <v>1310.36</v>
      </c>
      <c r="F25" s="31">
        <v>1310.36</v>
      </c>
      <c r="G25" s="32" t="s">
        <v>102</v>
      </c>
      <c r="H25" s="32" t="s">
        <v>102</v>
      </c>
      <c r="I25" s="32" t="s">
        <v>102</v>
      </c>
      <c r="J25" s="32">
        <f>'[1]проектная производит.'!$D$21-'[2]апрель'!$F$34</f>
        <v>0.22918866666666668</v>
      </c>
    </row>
    <row r="26" spans="1:10" ht="12.75">
      <c r="A26" s="33">
        <v>14</v>
      </c>
      <c r="B26" s="34" t="s">
        <v>26</v>
      </c>
      <c r="C26" s="15" t="s">
        <v>71</v>
      </c>
      <c r="D26" s="15" t="s">
        <v>72</v>
      </c>
      <c r="E26" s="31">
        <v>1310.36</v>
      </c>
      <c r="F26" s="31">
        <v>1310.36</v>
      </c>
      <c r="G26" s="32" t="s">
        <v>102</v>
      </c>
      <c r="H26" s="32" t="s">
        <v>102</v>
      </c>
      <c r="I26" s="32" t="s">
        <v>102</v>
      </c>
      <c r="J26" s="32">
        <f>'[1]проектная производит.'!$D$22-'[2]апрель'!$F$35</f>
        <v>8.126918666666667</v>
      </c>
    </row>
    <row r="27" spans="1:10" ht="12.75">
      <c r="A27" s="28">
        <v>15</v>
      </c>
      <c r="B27" s="34" t="s">
        <v>27</v>
      </c>
      <c r="C27" s="15" t="s">
        <v>73</v>
      </c>
      <c r="D27" s="15" t="s">
        <v>74</v>
      </c>
      <c r="E27" s="31">
        <v>1310.36</v>
      </c>
      <c r="F27" s="31">
        <v>1310.36</v>
      </c>
      <c r="G27" s="32" t="s">
        <v>102</v>
      </c>
      <c r="H27" s="32" t="s">
        <v>102</v>
      </c>
      <c r="I27" s="32" t="s">
        <v>102</v>
      </c>
      <c r="J27" s="32">
        <f>'[1]проектная производит.'!$D$24-'[2]апрель'!$F$40</f>
        <v>0.23321799999999993</v>
      </c>
    </row>
    <row r="28" spans="1:10" ht="12.75">
      <c r="A28" s="33">
        <v>16</v>
      </c>
      <c r="B28" s="29" t="s">
        <v>28</v>
      </c>
      <c r="C28" s="15" t="s">
        <v>75</v>
      </c>
      <c r="D28" s="15" t="s">
        <v>76</v>
      </c>
      <c r="E28" s="31">
        <v>1310.36</v>
      </c>
      <c r="F28" s="31">
        <v>1310.36</v>
      </c>
      <c r="G28" s="32" t="s">
        <v>102</v>
      </c>
      <c r="H28" s="32" t="s">
        <v>102</v>
      </c>
      <c r="I28" s="32" t="s">
        <v>102</v>
      </c>
      <c r="J28" s="32">
        <f>'[1]проектная производит.'!$D$27-'[2]апрель'!$F$38</f>
        <v>16.45331066666667</v>
      </c>
    </row>
    <row r="29" spans="1:10" ht="12.75">
      <c r="A29" s="28">
        <v>17</v>
      </c>
      <c r="B29" s="34" t="s">
        <v>29</v>
      </c>
      <c r="C29" s="15" t="s">
        <v>77</v>
      </c>
      <c r="D29" s="15" t="s">
        <v>78</v>
      </c>
      <c r="E29" s="31">
        <v>1310.36</v>
      </c>
      <c r="F29" s="31">
        <v>1310.36</v>
      </c>
      <c r="G29" s="32" t="s">
        <v>102</v>
      </c>
      <c r="H29" s="32" t="s">
        <v>102</v>
      </c>
      <c r="I29" s="32" t="s">
        <v>102</v>
      </c>
      <c r="J29" s="32">
        <f>'[1]проектная производит.'!$D$28-'[2]апрель'!$F$37</f>
        <v>0.19203733333333317</v>
      </c>
    </row>
    <row r="30" spans="1:10" ht="12.75">
      <c r="A30" s="33">
        <v>18</v>
      </c>
      <c r="B30" s="29" t="s">
        <v>30</v>
      </c>
      <c r="C30" s="15" t="s">
        <v>77</v>
      </c>
      <c r="D30" s="15" t="s">
        <v>79</v>
      </c>
      <c r="E30" s="31">
        <v>1310.36</v>
      </c>
      <c r="F30" s="31">
        <v>1310.36</v>
      </c>
      <c r="G30" s="32" t="s">
        <v>102</v>
      </c>
      <c r="H30" s="32" t="s">
        <v>102</v>
      </c>
      <c r="I30" s="32" t="s">
        <v>102</v>
      </c>
      <c r="J30" s="32">
        <f>'[1]проектная производит.'!$D$30-'[2]апрель'!$F$39</f>
        <v>14.616202666666666</v>
      </c>
    </row>
    <row r="31" spans="1:10" ht="12.75">
      <c r="A31" s="28">
        <v>19</v>
      </c>
      <c r="B31" s="34" t="s">
        <v>31</v>
      </c>
      <c r="C31" s="15" t="s">
        <v>77</v>
      </c>
      <c r="D31" s="15" t="s">
        <v>80</v>
      </c>
      <c r="E31" s="31">
        <v>1310.36</v>
      </c>
      <c r="F31" s="31">
        <v>1310.36</v>
      </c>
      <c r="G31" s="32" t="s">
        <v>102</v>
      </c>
      <c r="H31" s="32" t="s">
        <v>102</v>
      </c>
      <c r="I31" s="32" t="s">
        <v>102</v>
      </c>
      <c r="J31" s="32">
        <f>'[1]проектная производит.'!$D$31-'[2]апрель'!$F$39</f>
        <v>0.4912026666666666</v>
      </c>
    </row>
    <row r="32" spans="1:10" ht="12.75">
      <c r="A32" s="33">
        <v>20</v>
      </c>
      <c r="B32" s="29" t="s">
        <v>32</v>
      </c>
      <c r="C32" s="15" t="s">
        <v>77</v>
      </c>
      <c r="D32" s="15" t="s">
        <v>81</v>
      </c>
      <c r="E32" s="31">
        <v>1310.36</v>
      </c>
      <c r="F32" s="31">
        <v>1310.36</v>
      </c>
      <c r="G32" s="32" t="s">
        <v>102</v>
      </c>
      <c r="H32" s="32" t="s">
        <v>102</v>
      </c>
      <c r="I32" s="32" t="s">
        <v>102</v>
      </c>
      <c r="J32" s="32">
        <f>'[1]проектная производит.'!$D$32-'[2]апрель'!$F$36</f>
        <v>13.566389</v>
      </c>
    </row>
    <row r="33" spans="1:10" ht="12.75">
      <c r="A33" s="28">
        <v>21</v>
      </c>
      <c r="B33" s="34" t="s">
        <v>33</v>
      </c>
      <c r="C33" s="15" t="s">
        <v>32</v>
      </c>
      <c r="D33" s="15" t="s">
        <v>82</v>
      </c>
      <c r="E33" s="31">
        <v>1310.36</v>
      </c>
      <c r="F33" s="31">
        <v>1310.36</v>
      </c>
      <c r="G33" s="32" t="s">
        <v>102</v>
      </c>
      <c r="H33" s="32" t="s">
        <v>102</v>
      </c>
      <c r="I33" s="32" t="s">
        <v>102</v>
      </c>
      <c r="J33" s="32">
        <f>'[1]проектная производит.'!$D$33-'[2]апрель'!$F$36</f>
        <v>0.5455556666666667</v>
      </c>
    </row>
    <row r="34" spans="1:10" ht="12.75">
      <c r="A34" s="33">
        <v>22</v>
      </c>
      <c r="B34" s="29" t="s">
        <v>34</v>
      </c>
      <c r="C34" s="15" t="s">
        <v>83</v>
      </c>
      <c r="D34" s="15" t="s">
        <v>122</v>
      </c>
      <c r="E34" s="31">
        <v>1310.36</v>
      </c>
      <c r="F34" s="31">
        <v>1310.36</v>
      </c>
      <c r="G34" s="32" t="s">
        <v>102</v>
      </c>
      <c r="H34" s="32" t="s">
        <v>102</v>
      </c>
      <c r="I34" s="32" t="s">
        <v>102</v>
      </c>
      <c r="J34" s="32">
        <f>'[1]проектная производит.'!$D$34-'[2]апрель'!$F$27-'[2]апрель'!$F$28-'[2]апрель'!$F$29</f>
        <v>9.498777333333333</v>
      </c>
    </row>
    <row r="35" spans="1:10" ht="12.75">
      <c r="A35" s="28">
        <v>23</v>
      </c>
      <c r="B35" s="34" t="s">
        <v>35</v>
      </c>
      <c r="C35" s="15" t="s">
        <v>84</v>
      </c>
      <c r="D35" s="15" t="s">
        <v>85</v>
      </c>
      <c r="E35" s="31">
        <v>1310.36</v>
      </c>
      <c r="F35" s="31">
        <v>1310.36</v>
      </c>
      <c r="G35" s="32" t="s">
        <v>102</v>
      </c>
      <c r="H35" s="32" t="s">
        <v>102</v>
      </c>
      <c r="I35" s="32" t="s">
        <v>102</v>
      </c>
      <c r="J35" s="32">
        <f>'[1]проектная производит.'!$D$35-'[2]апрель'!$F$27</f>
        <v>0.6374516666666666</v>
      </c>
    </row>
    <row r="36" spans="1:10" ht="12.75">
      <c r="A36" s="33">
        <v>24</v>
      </c>
      <c r="B36" s="34" t="s">
        <v>36</v>
      </c>
      <c r="C36" s="15" t="s">
        <v>84</v>
      </c>
      <c r="D36" s="15" t="s">
        <v>86</v>
      </c>
      <c r="E36" s="31">
        <v>1310.36</v>
      </c>
      <c r="F36" s="31">
        <v>1310.36</v>
      </c>
      <c r="G36" s="32" t="s">
        <v>102</v>
      </c>
      <c r="H36" s="32" t="s">
        <v>102</v>
      </c>
      <c r="I36" s="32" t="s">
        <v>102</v>
      </c>
      <c r="J36" s="32">
        <f>'[1]проектная производит.'!$D$36-'[2]апрель'!$F$28</f>
        <v>0.6613256666666666</v>
      </c>
    </row>
    <row r="37" spans="1:10" ht="12.75">
      <c r="A37" s="28">
        <v>25</v>
      </c>
      <c r="B37" s="34" t="s">
        <v>110</v>
      </c>
      <c r="C37" s="15" t="s">
        <v>84</v>
      </c>
      <c r="D37" s="34" t="s">
        <v>111</v>
      </c>
      <c r="E37" s="31">
        <v>1310.36</v>
      </c>
      <c r="F37" s="31">
        <v>1310.36</v>
      </c>
      <c r="G37" s="32" t="s">
        <v>102</v>
      </c>
      <c r="H37" s="32" t="s">
        <v>102</v>
      </c>
      <c r="I37" s="32" t="s">
        <v>102</v>
      </c>
      <c r="J37" s="32">
        <f>'[1]проектная производит.'!$D$55-'[2]апрель'!$F$29</f>
        <v>0.1343201754385965</v>
      </c>
    </row>
    <row r="38" spans="1:10" ht="12.75">
      <c r="A38" s="33">
        <v>26</v>
      </c>
      <c r="B38" s="34" t="s">
        <v>37</v>
      </c>
      <c r="C38" s="15" t="s">
        <v>87</v>
      </c>
      <c r="D38" s="15" t="s">
        <v>88</v>
      </c>
      <c r="E38" s="31">
        <v>1310.36</v>
      </c>
      <c r="F38" s="31">
        <v>1310.36</v>
      </c>
      <c r="G38" s="32" t="s">
        <v>102</v>
      </c>
      <c r="H38" s="32" t="s">
        <v>102</v>
      </c>
      <c r="I38" s="32" t="s">
        <v>102</v>
      </c>
      <c r="J38" s="32">
        <f>'[1]проектная производит.'!$D$38-'[2]апрель'!$F$41</f>
        <v>44</v>
      </c>
    </row>
    <row r="39" spans="1:10" ht="12.75">
      <c r="A39" s="28">
        <v>27</v>
      </c>
      <c r="B39" s="29" t="s">
        <v>38</v>
      </c>
      <c r="C39" s="15" t="s">
        <v>57</v>
      </c>
      <c r="D39" s="15" t="s">
        <v>89</v>
      </c>
      <c r="E39" s="31">
        <v>1310.36</v>
      </c>
      <c r="F39" s="31">
        <v>1310.36</v>
      </c>
      <c r="G39" s="32" t="s">
        <v>102</v>
      </c>
      <c r="H39" s="32" t="s">
        <v>102</v>
      </c>
      <c r="I39" s="32" t="s">
        <v>102</v>
      </c>
      <c r="J39" s="32">
        <f>'[1]проектная производит.'!$D$38+'[2]апрель'!$F$42</f>
        <v>45.522843</v>
      </c>
    </row>
    <row r="40" spans="1:10" ht="12.75">
      <c r="A40" s="33">
        <v>28</v>
      </c>
      <c r="B40" s="34" t="s">
        <v>39</v>
      </c>
      <c r="C40" s="15" t="s">
        <v>90</v>
      </c>
      <c r="D40" s="15" t="s">
        <v>91</v>
      </c>
      <c r="E40" s="31">
        <v>1310.36</v>
      </c>
      <c r="F40" s="31">
        <v>1310.36</v>
      </c>
      <c r="G40" s="32" t="s">
        <v>102</v>
      </c>
      <c r="H40" s="32" t="s">
        <v>102</v>
      </c>
      <c r="I40" s="32" t="s">
        <v>102</v>
      </c>
      <c r="J40" s="32">
        <f>'[1]проектная производит.'!$D$39-'[2]апрель'!$F$42</f>
        <v>5.777157</v>
      </c>
    </row>
    <row r="41" spans="1:10" ht="12.75">
      <c r="A41" s="28">
        <v>29</v>
      </c>
      <c r="B41" s="29" t="s">
        <v>40</v>
      </c>
      <c r="C41" s="15" t="s">
        <v>90</v>
      </c>
      <c r="D41" s="15" t="s">
        <v>41</v>
      </c>
      <c r="E41" s="31">
        <v>1310.36</v>
      </c>
      <c r="F41" s="31">
        <v>1310.36</v>
      </c>
      <c r="G41" s="32" t="s">
        <v>102</v>
      </c>
      <c r="H41" s="32" t="s">
        <v>102</v>
      </c>
      <c r="I41" s="32" t="s">
        <v>102</v>
      </c>
      <c r="J41" s="32">
        <f>'[1]проектная производит.'!$D$40-'[2]апрель'!$F$43-'[2]апрель'!$F$44-'[2]апрель'!$F$45-'[2]апрель'!$F$46-'[2]апрель'!$F$47-'[2]апрель'!$F$48-'[2]апрель'!$F$49-'[2]апрель'!$F$50-'[2]апрель'!$F$51-'[2]апрель'!$F$52-'[2]апрель'!$F$53</f>
        <v>40.675926000000004</v>
      </c>
    </row>
    <row r="42" spans="1:10" ht="12.75">
      <c r="A42" s="33">
        <v>30</v>
      </c>
      <c r="B42" s="29" t="s">
        <v>41</v>
      </c>
      <c r="C42" s="15" t="s">
        <v>92</v>
      </c>
      <c r="D42" s="15" t="s">
        <v>93</v>
      </c>
      <c r="E42" s="31">
        <v>1310.36</v>
      </c>
      <c r="F42" s="31">
        <v>1310.36</v>
      </c>
      <c r="G42" s="32" t="s">
        <v>102</v>
      </c>
      <c r="H42" s="32" t="s">
        <v>102</v>
      </c>
      <c r="I42" s="32" t="s">
        <v>102</v>
      </c>
      <c r="J42" s="32">
        <f>'[1]проектная производит.'!$D$41-'[2]апрель'!$F$47</f>
        <v>2.460506333333333</v>
      </c>
    </row>
    <row r="43" spans="1:10" ht="12.75">
      <c r="A43" s="28">
        <v>31</v>
      </c>
      <c r="B43" s="34" t="s">
        <v>42</v>
      </c>
      <c r="C43" s="15" t="s">
        <v>41</v>
      </c>
      <c r="D43" s="15" t="s">
        <v>94</v>
      </c>
      <c r="E43" s="31">
        <v>1310.36</v>
      </c>
      <c r="F43" s="31">
        <v>1310.36</v>
      </c>
      <c r="G43" s="32" t="s">
        <v>102</v>
      </c>
      <c r="H43" s="32" t="s">
        <v>102</v>
      </c>
      <c r="I43" s="32" t="s">
        <v>102</v>
      </c>
      <c r="J43" s="32">
        <f>'[1]проектная производит.'!$D$43-'[2]апрель'!$F$43</f>
        <v>3.3321009999999998</v>
      </c>
    </row>
    <row r="44" spans="1:10" ht="12.75">
      <c r="A44" s="33">
        <v>32</v>
      </c>
      <c r="B44" s="34" t="s">
        <v>43</v>
      </c>
      <c r="C44" s="15" t="s">
        <v>41</v>
      </c>
      <c r="D44" s="15" t="s">
        <v>95</v>
      </c>
      <c r="E44" s="31">
        <v>1310.36</v>
      </c>
      <c r="F44" s="31">
        <v>1310.36</v>
      </c>
      <c r="G44" s="32" t="s">
        <v>102</v>
      </c>
      <c r="H44" s="32" t="s">
        <v>102</v>
      </c>
      <c r="I44" s="32" t="s">
        <v>102</v>
      </c>
      <c r="J44" s="32">
        <f>'[1]проектная производит.'!$D$44-'[2]апрель'!$F$46</f>
        <v>1.317065</v>
      </c>
    </row>
    <row r="45" spans="1:10" ht="12.75">
      <c r="A45" s="28">
        <v>33</v>
      </c>
      <c r="B45" s="34" t="s">
        <v>44</v>
      </c>
      <c r="C45" s="36" t="s">
        <v>41</v>
      </c>
      <c r="D45" s="36" t="s">
        <v>96</v>
      </c>
      <c r="E45" s="31">
        <v>1310.36</v>
      </c>
      <c r="F45" s="31">
        <v>1310.36</v>
      </c>
      <c r="G45" s="32" t="s">
        <v>102</v>
      </c>
      <c r="H45" s="32" t="s">
        <v>102</v>
      </c>
      <c r="I45" s="32" t="s">
        <v>102</v>
      </c>
      <c r="J45" s="32">
        <f>'[1]проектная производит.'!$D$45-'[2]апрель'!$F$44</f>
        <v>2.8082519999999995</v>
      </c>
    </row>
    <row r="46" spans="1:10" ht="12.75">
      <c r="A46" s="33">
        <v>34</v>
      </c>
      <c r="B46" s="34" t="s">
        <v>120</v>
      </c>
      <c r="C46" s="36" t="s">
        <v>41</v>
      </c>
      <c r="D46" s="36" t="s">
        <v>124</v>
      </c>
      <c r="E46" s="31">
        <v>1310.36</v>
      </c>
      <c r="F46" s="31">
        <v>1310.36</v>
      </c>
      <c r="G46" s="32" t="s">
        <v>102</v>
      </c>
      <c r="H46" s="32" t="s">
        <v>102</v>
      </c>
      <c r="I46" s="32" t="s">
        <v>102</v>
      </c>
      <c r="J46" s="32">
        <f>'[1]проектная производит.'!$D$59-'[2]апрель'!$F$45</f>
        <v>1.1812124187582562</v>
      </c>
    </row>
    <row r="47" spans="1:10" ht="12.75">
      <c r="A47" s="28">
        <v>35</v>
      </c>
      <c r="B47" s="34" t="s">
        <v>45</v>
      </c>
      <c r="C47" s="15" t="s">
        <v>41</v>
      </c>
      <c r="D47" s="15" t="s">
        <v>97</v>
      </c>
      <c r="E47" s="31">
        <v>1310.36</v>
      </c>
      <c r="F47" s="31">
        <v>1310.36</v>
      </c>
      <c r="G47" s="32" t="s">
        <v>102</v>
      </c>
      <c r="H47" s="32" t="s">
        <v>102</v>
      </c>
      <c r="I47" s="32" t="s">
        <v>102</v>
      </c>
      <c r="J47" s="32">
        <f>'[1]проектная производит.'!$D$46-'[2]апрель'!$F$47</f>
        <v>5.9646729999999994</v>
      </c>
    </row>
    <row r="48" spans="1:10" ht="12.75">
      <c r="A48" s="33">
        <v>36</v>
      </c>
      <c r="B48" s="29" t="s">
        <v>112</v>
      </c>
      <c r="C48" s="15" t="s">
        <v>41</v>
      </c>
      <c r="D48" s="15" t="s">
        <v>109</v>
      </c>
      <c r="E48" s="31">
        <v>1310.36</v>
      </c>
      <c r="F48" s="31">
        <v>1310.36</v>
      </c>
      <c r="G48" s="32" t="s">
        <v>102</v>
      </c>
      <c r="H48" s="32" t="s">
        <v>102</v>
      </c>
      <c r="I48" s="32" t="s">
        <v>102</v>
      </c>
      <c r="J48" s="32">
        <f>'[1]проектная производит.'!$D$42-'[2]апрель'!$F$52-'[2]апрель'!$F$53</f>
        <v>35.31977833333334</v>
      </c>
    </row>
    <row r="49" spans="1:10" ht="12.75">
      <c r="A49" s="28">
        <v>37</v>
      </c>
      <c r="B49" s="34" t="s">
        <v>46</v>
      </c>
      <c r="C49" s="15" t="s">
        <v>106</v>
      </c>
      <c r="D49" s="15" t="s">
        <v>98</v>
      </c>
      <c r="E49" s="31">
        <v>1310.36</v>
      </c>
      <c r="F49" s="31">
        <v>1310.36</v>
      </c>
      <c r="G49" s="32" t="s">
        <v>102</v>
      </c>
      <c r="H49" s="32" t="s">
        <v>102</v>
      </c>
      <c r="I49" s="32" t="s">
        <v>102</v>
      </c>
      <c r="J49" s="32">
        <f>'[1]проектная производит.'!$D$47-'[2]апрель'!$F$52</f>
        <v>1.303445</v>
      </c>
    </row>
    <row r="50" spans="1:10" ht="12.75">
      <c r="A50" s="33">
        <v>38</v>
      </c>
      <c r="B50" s="34" t="s">
        <v>105</v>
      </c>
      <c r="C50" s="15" t="s">
        <v>106</v>
      </c>
      <c r="D50" s="15" t="s">
        <v>107</v>
      </c>
      <c r="E50" s="31">
        <v>1310.36</v>
      </c>
      <c r="F50" s="31">
        <v>1310.36</v>
      </c>
      <c r="G50" s="32" t="s">
        <v>102</v>
      </c>
      <c r="H50" s="32" t="s">
        <v>102</v>
      </c>
      <c r="I50" s="32" t="s">
        <v>102</v>
      </c>
      <c r="J50" s="32">
        <f>'[1]проектная производит.'!$D$51-'[2]апрель'!$F$53</f>
        <v>10.793000000000001</v>
      </c>
    </row>
    <row r="51" spans="1:10" ht="12.75" customHeight="1">
      <c r="A51" s="28">
        <v>39</v>
      </c>
      <c r="B51" s="14" t="s">
        <v>113</v>
      </c>
      <c r="C51" s="15" t="s">
        <v>41</v>
      </c>
      <c r="D51" s="15" t="s">
        <v>123</v>
      </c>
      <c r="E51" s="31">
        <v>1310.36</v>
      </c>
      <c r="F51" s="31">
        <v>1310.36</v>
      </c>
      <c r="G51" s="32" t="s">
        <v>102</v>
      </c>
      <c r="H51" s="32" t="s">
        <v>102</v>
      </c>
      <c r="I51" s="32" t="s">
        <v>102</v>
      </c>
      <c r="J51" s="32">
        <f>'[1]проектная производит.'!$D$50-'[2]апрель'!$F$51-'[2]апрель'!$F$48-'[2]апрель'!$F$49-'[2]апрель'!$F$50</f>
        <v>22.844097</v>
      </c>
    </row>
    <row r="52" spans="1:10" ht="12.75" customHeight="1">
      <c r="A52" s="33">
        <v>40</v>
      </c>
      <c r="B52" s="34" t="s">
        <v>47</v>
      </c>
      <c r="C52" s="15" t="s">
        <v>113</v>
      </c>
      <c r="D52" s="15" t="s">
        <v>99</v>
      </c>
      <c r="E52" s="31">
        <v>1310.36</v>
      </c>
      <c r="F52" s="31">
        <v>1310.36</v>
      </c>
      <c r="G52" s="32" t="s">
        <v>102</v>
      </c>
      <c r="H52" s="32" t="s">
        <v>102</v>
      </c>
      <c r="I52" s="32" t="s">
        <v>102</v>
      </c>
      <c r="J52" s="32">
        <f>'[1]проектная производит.'!$D$49-'[2]апрель'!$F$51</f>
        <v>1.3805273333333332</v>
      </c>
    </row>
    <row r="53" spans="1:10" ht="12.75" customHeight="1">
      <c r="A53" s="28">
        <v>41</v>
      </c>
      <c r="B53" s="34" t="s">
        <v>114</v>
      </c>
      <c r="C53" s="15" t="s">
        <v>113</v>
      </c>
      <c r="D53" s="34" t="s">
        <v>115</v>
      </c>
      <c r="E53" s="31">
        <v>1310.36</v>
      </c>
      <c r="F53" s="31">
        <v>1310.36</v>
      </c>
      <c r="G53" s="32" t="s">
        <v>102</v>
      </c>
      <c r="H53" s="32" t="s">
        <v>102</v>
      </c>
      <c r="I53" s="32" t="s">
        <v>102</v>
      </c>
      <c r="J53" s="32">
        <f>'[1]проектная производит.'!$D$56-'[2]апрель'!$F$48</f>
        <v>0.6657476882430646</v>
      </c>
    </row>
    <row r="54" spans="1:10" ht="12.75" customHeight="1">
      <c r="A54" s="33">
        <v>42</v>
      </c>
      <c r="B54" s="34" t="s">
        <v>116</v>
      </c>
      <c r="C54" s="15" t="s">
        <v>113</v>
      </c>
      <c r="D54" s="34" t="s">
        <v>117</v>
      </c>
      <c r="E54" s="31">
        <v>1310.36</v>
      </c>
      <c r="F54" s="31">
        <v>1310.36</v>
      </c>
      <c r="G54" s="32" t="s">
        <v>102</v>
      </c>
      <c r="H54" s="32" t="s">
        <v>102</v>
      </c>
      <c r="I54" s="32" t="s">
        <v>102</v>
      </c>
      <c r="J54" s="32">
        <f>'[1]проектная производит.'!$D$57-'[2]апрель'!$F$49</f>
        <v>1.0762778348745043</v>
      </c>
    </row>
    <row r="55" spans="1:10" ht="12.75" customHeight="1">
      <c r="A55" s="28">
        <v>43</v>
      </c>
      <c r="B55" s="34" t="s">
        <v>118</v>
      </c>
      <c r="C55" s="15" t="s">
        <v>113</v>
      </c>
      <c r="D55" s="34" t="s">
        <v>119</v>
      </c>
      <c r="E55" s="31">
        <v>1310.36</v>
      </c>
      <c r="F55" s="31">
        <v>1310.36</v>
      </c>
      <c r="G55" s="32" t="s">
        <v>102</v>
      </c>
      <c r="H55" s="32" t="s">
        <v>102</v>
      </c>
      <c r="I55" s="32" t="s">
        <v>102</v>
      </c>
      <c r="J55" s="32">
        <f>'[1]проектная производит.'!$D$58-'[2]апрель'!$F$50</f>
        <v>0.3610184940554821</v>
      </c>
    </row>
    <row r="56" spans="1:10" ht="12.75" customHeight="1">
      <c r="A56" s="33">
        <v>44</v>
      </c>
      <c r="B56" s="34" t="s">
        <v>48</v>
      </c>
      <c r="C56" s="37" t="s">
        <v>100</v>
      </c>
      <c r="D56" s="37" t="s">
        <v>101</v>
      </c>
      <c r="E56" s="31">
        <v>1310.36</v>
      </c>
      <c r="F56" s="31">
        <v>1310.36</v>
      </c>
      <c r="G56" s="32" t="s">
        <v>102</v>
      </c>
      <c r="H56" s="32" t="s">
        <v>102</v>
      </c>
      <c r="I56" s="32" t="s">
        <v>102</v>
      </c>
      <c r="J56" s="32">
        <f>'[1]проектная производит.'!$D$53-3613099.71/1000000</f>
        <v>29.25077029</v>
      </c>
    </row>
    <row r="57" spans="1:10" ht="16.5" customHeight="1">
      <c r="A57" s="50"/>
      <c r="B57" s="57" t="s">
        <v>187</v>
      </c>
      <c r="C57" s="57"/>
      <c r="D57" s="57"/>
      <c r="E57" s="57"/>
      <c r="F57" s="57"/>
      <c r="G57" s="57"/>
      <c r="H57" s="57"/>
      <c r="I57" s="57"/>
      <c r="J57" s="57"/>
    </row>
    <row r="58" spans="1:10" ht="12.75">
      <c r="A58" s="8">
        <v>45</v>
      </c>
      <c r="B58" s="38" t="s">
        <v>57</v>
      </c>
      <c r="C58" s="39"/>
      <c r="D58" s="39"/>
      <c r="E58" s="40">
        <v>1310.36</v>
      </c>
      <c r="F58" s="40">
        <v>1310.36</v>
      </c>
      <c r="G58" s="41" t="s">
        <v>102</v>
      </c>
      <c r="H58" s="41" t="s">
        <v>102</v>
      </c>
      <c r="I58" s="41" t="s">
        <v>102</v>
      </c>
      <c r="J58" s="61">
        <v>1.167121886225365</v>
      </c>
    </row>
    <row r="59" spans="1:10" ht="12.75">
      <c r="A59" s="8">
        <v>46</v>
      </c>
      <c r="B59" s="43" t="s">
        <v>130</v>
      </c>
      <c r="C59" s="44" t="s">
        <v>131</v>
      </c>
      <c r="D59" s="44" t="s">
        <v>132</v>
      </c>
      <c r="E59" s="40">
        <v>1310.36</v>
      </c>
      <c r="F59" s="40">
        <v>1310.36</v>
      </c>
      <c r="G59" s="41" t="s">
        <v>102</v>
      </c>
      <c r="H59" s="41" t="s">
        <v>102</v>
      </c>
      <c r="I59" s="41" t="s">
        <v>102</v>
      </c>
      <c r="J59" s="62">
        <v>0.005942043613456482</v>
      </c>
    </row>
    <row r="60" spans="1:10" ht="12.75">
      <c r="A60" s="8">
        <v>47</v>
      </c>
      <c r="B60" s="45" t="s">
        <v>133</v>
      </c>
      <c r="C60" s="46"/>
      <c r="D60" s="46"/>
      <c r="E60" s="40">
        <v>1310.36</v>
      </c>
      <c r="F60" s="40">
        <v>1310.36</v>
      </c>
      <c r="G60" s="41" t="s">
        <v>102</v>
      </c>
      <c r="H60" s="41" t="s">
        <v>102</v>
      </c>
      <c r="I60" s="41" t="s">
        <v>102</v>
      </c>
      <c r="J60" s="63">
        <v>1.4144052969832084</v>
      </c>
    </row>
    <row r="61" spans="1:10" ht="25.5">
      <c r="A61" s="8">
        <v>48</v>
      </c>
      <c r="B61" s="47" t="s">
        <v>134</v>
      </c>
      <c r="C61" s="44" t="s">
        <v>135</v>
      </c>
      <c r="D61" s="44" t="s">
        <v>136</v>
      </c>
      <c r="E61" s="40">
        <v>1310.36</v>
      </c>
      <c r="F61" s="40">
        <v>1310.36</v>
      </c>
      <c r="G61" s="41" t="s">
        <v>102</v>
      </c>
      <c r="H61" s="41" t="s">
        <v>102</v>
      </c>
      <c r="I61" s="41" t="s">
        <v>102</v>
      </c>
      <c r="J61" s="63">
        <v>0.08525087885641068</v>
      </c>
    </row>
    <row r="62" spans="1:10" ht="12.75">
      <c r="A62" s="8">
        <v>49</v>
      </c>
      <c r="B62" s="47" t="s">
        <v>137</v>
      </c>
      <c r="C62" s="44" t="s">
        <v>138</v>
      </c>
      <c r="D62" s="44" t="s">
        <v>139</v>
      </c>
      <c r="E62" s="40">
        <v>1310.36</v>
      </c>
      <c r="F62" s="40">
        <v>1310.36</v>
      </c>
      <c r="G62" s="41" t="s">
        <v>102</v>
      </c>
      <c r="H62" s="41" t="s">
        <v>102</v>
      </c>
      <c r="I62" s="41" t="s">
        <v>102</v>
      </c>
      <c r="J62" s="63">
        <v>0.00016742362794053883</v>
      </c>
    </row>
    <row r="63" spans="1:10" ht="12.75">
      <c r="A63" s="8">
        <v>50</v>
      </c>
      <c r="B63" s="47" t="s">
        <v>140</v>
      </c>
      <c r="C63" s="44" t="s">
        <v>141</v>
      </c>
      <c r="D63" s="44" t="s">
        <v>142</v>
      </c>
      <c r="E63" s="40">
        <v>1310.36</v>
      </c>
      <c r="F63" s="40">
        <v>1310.36</v>
      </c>
      <c r="G63" s="41" t="s">
        <v>102</v>
      </c>
      <c r="H63" s="41" t="s">
        <v>102</v>
      </c>
      <c r="I63" s="41" t="s">
        <v>102</v>
      </c>
      <c r="J63" s="63">
        <v>0.0008602003058913656</v>
      </c>
    </row>
    <row r="64" spans="1:10" ht="12.75">
      <c r="A64" s="8">
        <v>51</v>
      </c>
      <c r="B64" s="47" t="s">
        <v>143</v>
      </c>
      <c r="C64" s="44" t="s">
        <v>144</v>
      </c>
      <c r="D64" s="44" t="s">
        <v>145</v>
      </c>
      <c r="E64" s="40">
        <v>1310.36</v>
      </c>
      <c r="F64" s="40">
        <v>1310.36</v>
      </c>
      <c r="G64" s="41" t="s">
        <v>102</v>
      </c>
      <c r="H64" s="41" t="s">
        <v>102</v>
      </c>
      <c r="I64" s="41" t="s">
        <v>102</v>
      </c>
      <c r="J64" s="64">
        <v>0.004485722160352377</v>
      </c>
    </row>
    <row r="65" spans="1:10" ht="12.75">
      <c r="A65" s="8">
        <v>52</v>
      </c>
      <c r="B65" s="47" t="s">
        <v>146</v>
      </c>
      <c r="C65" s="44" t="s">
        <v>147</v>
      </c>
      <c r="D65" s="44" t="s">
        <v>148</v>
      </c>
      <c r="E65" s="40">
        <v>1310.36</v>
      </c>
      <c r="F65" s="40">
        <v>1310.36</v>
      </c>
      <c r="G65" s="41" t="s">
        <v>102</v>
      </c>
      <c r="H65" s="41" t="s">
        <v>102</v>
      </c>
      <c r="I65" s="41" t="s">
        <v>102</v>
      </c>
      <c r="J65" s="63">
        <v>0.008530437535105765</v>
      </c>
    </row>
    <row r="66" spans="1:10" ht="25.5">
      <c r="A66" s="8">
        <v>53</v>
      </c>
      <c r="B66" s="47" t="s">
        <v>149</v>
      </c>
      <c r="C66" s="44" t="s">
        <v>150</v>
      </c>
      <c r="D66" s="44" t="s">
        <v>151</v>
      </c>
      <c r="E66" s="40">
        <v>1310.36</v>
      </c>
      <c r="F66" s="40">
        <v>1310.36</v>
      </c>
      <c r="G66" s="41" t="s">
        <v>102</v>
      </c>
      <c r="H66" s="41" t="s">
        <v>102</v>
      </c>
      <c r="I66" s="41" t="s">
        <v>102</v>
      </c>
      <c r="J66" s="63">
        <v>0.0008380863699941535</v>
      </c>
    </row>
    <row r="67" spans="1:10" ht="25.5">
      <c r="A67" s="8">
        <v>54</v>
      </c>
      <c r="B67" s="47" t="s">
        <v>152</v>
      </c>
      <c r="C67" s="44" t="s">
        <v>153</v>
      </c>
      <c r="D67" s="44" t="s">
        <v>154</v>
      </c>
      <c r="E67" s="40">
        <v>1310.36</v>
      </c>
      <c r="F67" s="40">
        <v>1310.36</v>
      </c>
      <c r="G67" s="41" t="s">
        <v>102</v>
      </c>
      <c r="H67" s="41" t="s">
        <v>102</v>
      </c>
      <c r="I67" s="41" t="s">
        <v>102</v>
      </c>
      <c r="J67" s="63">
        <v>0.0004224337164639372</v>
      </c>
    </row>
    <row r="68" spans="1:10" ht="25.5">
      <c r="A68" s="8">
        <v>55</v>
      </c>
      <c r="B68" s="47" t="s">
        <v>155</v>
      </c>
      <c r="C68" s="44" t="s">
        <v>156</v>
      </c>
      <c r="D68" s="44" t="s">
        <v>157</v>
      </c>
      <c r="E68" s="40">
        <v>1310.36</v>
      </c>
      <c r="F68" s="40">
        <v>1310.36</v>
      </c>
      <c r="G68" s="41" t="s">
        <v>102</v>
      </c>
      <c r="H68" s="41" t="s">
        <v>102</v>
      </c>
      <c r="I68" s="41" t="s">
        <v>102</v>
      </c>
      <c r="J68" s="63">
        <v>0.0008879722784069073</v>
      </c>
    </row>
    <row r="69" spans="1:10" ht="25.5">
      <c r="A69" s="8">
        <v>56</v>
      </c>
      <c r="B69" s="47" t="s">
        <v>158</v>
      </c>
      <c r="C69" s="44" t="s">
        <v>159</v>
      </c>
      <c r="D69" s="44" t="s">
        <v>160</v>
      </c>
      <c r="E69" s="40">
        <v>1310.36</v>
      </c>
      <c r="F69" s="40">
        <v>1310.36</v>
      </c>
      <c r="G69" s="41" t="s">
        <v>102</v>
      </c>
      <c r="H69" s="41" t="s">
        <v>102</v>
      </c>
      <c r="I69" s="41" t="s">
        <v>102</v>
      </c>
      <c r="J69" s="62">
        <v>0.0021835646143835933</v>
      </c>
    </row>
    <row r="70" spans="1:10" ht="12.75">
      <c r="A70" s="8">
        <v>57</v>
      </c>
      <c r="B70" s="45" t="s">
        <v>161</v>
      </c>
      <c r="C70" s="44"/>
      <c r="D70" s="44"/>
      <c r="E70" s="40">
        <v>1310.36</v>
      </c>
      <c r="F70" s="40">
        <v>1310.36</v>
      </c>
      <c r="G70" s="41" t="s">
        <v>102</v>
      </c>
      <c r="H70" s="41" t="s">
        <v>102</v>
      </c>
      <c r="I70" s="41" t="s">
        <v>102</v>
      </c>
      <c r="J70" s="61">
        <v>0.2251650458142111</v>
      </c>
    </row>
    <row r="71" spans="1:10" ht="12.75">
      <c r="A71" s="8">
        <v>58</v>
      </c>
      <c r="B71" s="47" t="s">
        <v>162</v>
      </c>
      <c r="C71" s="44" t="s">
        <v>163</v>
      </c>
      <c r="D71" s="44" t="s">
        <v>164</v>
      </c>
      <c r="E71" s="40">
        <v>1310.36</v>
      </c>
      <c r="F71" s="40">
        <v>1310.36</v>
      </c>
      <c r="G71" s="41" t="s">
        <v>102</v>
      </c>
      <c r="H71" s="41" t="s">
        <v>102</v>
      </c>
      <c r="I71" s="41" t="s">
        <v>102</v>
      </c>
      <c r="J71" s="62">
        <v>0.0008756144082647809</v>
      </c>
    </row>
    <row r="72" spans="1:10" ht="12.75">
      <c r="A72" s="8">
        <v>59</v>
      </c>
      <c r="B72" s="47" t="s">
        <v>165</v>
      </c>
      <c r="C72" s="44" t="s">
        <v>166</v>
      </c>
      <c r="D72" s="44" t="s">
        <v>167</v>
      </c>
      <c r="E72" s="40">
        <v>1310.36</v>
      </c>
      <c r="F72" s="40">
        <v>1310.36</v>
      </c>
      <c r="G72" s="41" t="s">
        <v>102</v>
      </c>
      <c r="H72" s="41" t="s">
        <v>102</v>
      </c>
      <c r="I72" s="41" t="s">
        <v>102</v>
      </c>
      <c r="J72" s="62">
        <v>8.903616084160855E-05</v>
      </c>
    </row>
    <row r="73" spans="1:10" ht="12.75">
      <c r="A73" s="8">
        <v>60</v>
      </c>
      <c r="B73" s="47" t="s">
        <v>168</v>
      </c>
      <c r="C73" s="44" t="s">
        <v>169</v>
      </c>
      <c r="D73" s="44" t="s">
        <v>170</v>
      </c>
      <c r="E73" s="40">
        <v>1310.36</v>
      </c>
      <c r="F73" s="40">
        <v>1310.36</v>
      </c>
      <c r="G73" s="41" t="s">
        <v>102</v>
      </c>
      <c r="H73" s="41" t="s">
        <v>102</v>
      </c>
      <c r="I73" s="41" t="s">
        <v>102</v>
      </c>
      <c r="J73" s="62">
        <v>0.0004902840739883544</v>
      </c>
    </row>
    <row r="74" spans="1:10" ht="12.75">
      <c r="A74" s="8">
        <v>61</v>
      </c>
      <c r="B74" s="47" t="s">
        <v>171</v>
      </c>
      <c r="C74" s="44" t="s">
        <v>172</v>
      </c>
      <c r="D74" s="44" t="s">
        <v>173</v>
      </c>
      <c r="E74" s="40">
        <v>1310.36</v>
      </c>
      <c r="F74" s="40">
        <v>1310.36</v>
      </c>
      <c r="G74" s="41" t="s">
        <v>102</v>
      </c>
      <c r="H74" s="41" t="s">
        <v>102</v>
      </c>
      <c r="I74" s="41" t="s">
        <v>102</v>
      </c>
      <c r="J74" s="62">
        <v>0.00041987080104250195</v>
      </c>
    </row>
    <row r="75" spans="1:10" ht="12.75">
      <c r="A75" s="8">
        <v>62</v>
      </c>
      <c r="B75" s="47" t="s">
        <v>174</v>
      </c>
      <c r="C75" s="44" t="s">
        <v>175</v>
      </c>
      <c r="D75" s="44" t="s">
        <v>176</v>
      </c>
      <c r="E75" s="40">
        <v>1310.36</v>
      </c>
      <c r="F75" s="40">
        <v>1310.36</v>
      </c>
      <c r="G75" s="41" t="s">
        <v>102</v>
      </c>
      <c r="H75" s="41" t="s">
        <v>102</v>
      </c>
      <c r="I75" s="41" t="s">
        <v>102</v>
      </c>
      <c r="J75" s="62">
        <v>0.00017339875516769108</v>
      </c>
    </row>
    <row r="76" spans="1:10" ht="12.75">
      <c r="A76" s="8">
        <v>63</v>
      </c>
      <c r="B76" s="48" t="s">
        <v>177</v>
      </c>
      <c r="C76" s="44"/>
      <c r="D76" s="44"/>
      <c r="E76" s="40"/>
      <c r="F76" s="40"/>
      <c r="G76" s="41"/>
      <c r="H76" s="41"/>
      <c r="I76" s="41"/>
      <c r="J76" s="62"/>
    </row>
    <row r="77" spans="1:10" ht="29.25" customHeight="1">
      <c r="A77" s="8">
        <v>64</v>
      </c>
      <c r="B77" s="47" t="s">
        <v>178</v>
      </c>
      <c r="C77" s="44" t="s">
        <v>179</v>
      </c>
      <c r="D77" s="44" t="s">
        <v>180</v>
      </c>
      <c r="E77" s="40">
        <v>1310.36</v>
      </c>
      <c r="F77" s="40">
        <v>1310.36</v>
      </c>
      <c r="G77" s="41" t="s">
        <v>102</v>
      </c>
      <c r="H77" s="41" t="s">
        <v>102</v>
      </c>
      <c r="I77" s="41" t="s">
        <v>102</v>
      </c>
      <c r="J77" s="62">
        <v>0.005135863551159472</v>
      </c>
    </row>
    <row r="78" spans="1:10" ht="12.75">
      <c r="A78" s="8">
        <v>65</v>
      </c>
      <c r="B78" s="47" t="s">
        <v>181</v>
      </c>
      <c r="C78" s="44" t="s">
        <v>182</v>
      </c>
      <c r="D78" s="44" t="s">
        <v>183</v>
      </c>
      <c r="E78" s="40">
        <v>1310.36</v>
      </c>
      <c r="F78" s="40">
        <v>1310.36</v>
      </c>
      <c r="G78" s="41" t="s">
        <v>102</v>
      </c>
      <c r="H78" s="41" t="s">
        <v>102</v>
      </c>
      <c r="I78" s="41" t="s">
        <v>102</v>
      </c>
      <c r="J78" s="62">
        <v>0.020145027196394067</v>
      </c>
    </row>
    <row r="79" spans="1:10" ht="12.75">
      <c r="A79" s="8">
        <v>66</v>
      </c>
      <c r="B79" s="47" t="s">
        <v>184</v>
      </c>
      <c r="C79" s="49" t="s">
        <v>185</v>
      </c>
      <c r="D79" s="49" t="s">
        <v>186</v>
      </c>
      <c r="E79" s="40">
        <v>1310.36</v>
      </c>
      <c r="F79" s="40">
        <v>1310.36</v>
      </c>
      <c r="G79" s="41" t="s">
        <v>102</v>
      </c>
      <c r="H79" s="41" t="s">
        <v>102</v>
      </c>
      <c r="I79" s="41" t="s">
        <v>102</v>
      </c>
      <c r="J79" s="62">
        <v>0.004916467532534388</v>
      </c>
    </row>
    <row r="80" spans="2:10" ht="15">
      <c r="B80" s="52" t="s">
        <v>108</v>
      </c>
      <c r="C80" s="52"/>
      <c r="D80" s="52"/>
      <c r="E80" s="52"/>
      <c r="F80" s="52"/>
      <c r="G80" s="52"/>
      <c r="H80" s="52"/>
      <c r="I80" s="52"/>
      <c r="J80" s="52"/>
    </row>
  </sheetData>
  <sheetProtection/>
  <mergeCells count="56"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HC6:HL6"/>
    <mergeCell ref="BI6:BR6"/>
    <mergeCell ref="BS6:CB6"/>
    <mergeCell ref="CC6:CL6"/>
    <mergeCell ref="CM6:CV6"/>
    <mergeCell ref="CW6:DF6"/>
    <mergeCell ref="DG6:DP6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IG7:IP7"/>
    <mergeCell ref="IQ7:IV7"/>
    <mergeCell ref="EK7:ET7"/>
    <mergeCell ref="EU7:FD7"/>
    <mergeCell ref="FE7:FN7"/>
    <mergeCell ref="FO7:FX7"/>
    <mergeCell ref="FY7:GH7"/>
    <mergeCell ref="GI7:GR7"/>
    <mergeCell ref="HM7:HV7"/>
    <mergeCell ref="HW7:IF7"/>
    <mergeCell ref="CC7:CL7"/>
    <mergeCell ref="CM7:CV7"/>
    <mergeCell ref="CW7:DF7"/>
    <mergeCell ref="DG7:DP7"/>
    <mergeCell ref="DQ7:DZ7"/>
    <mergeCell ref="EA7:EJ7"/>
    <mergeCell ref="B80:J80"/>
    <mergeCell ref="B12:J12"/>
    <mergeCell ref="A8:J8"/>
    <mergeCell ref="B57:J57"/>
    <mergeCell ref="GS7:HB7"/>
    <mergeCell ref="HC7:HL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B49">
      <selection activeCell="J58" sqref="J58:J79"/>
    </sheetView>
  </sheetViews>
  <sheetFormatPr defaultColWidth="9.00390625" defaultRowHeight="12.75"/>
  <cols>
    <col min="1" max="1" width="5.875" style="23" customWidth="1"/>
    <col min="2" max="2" width="41.875" style="23" customWidth="1"/>
    <col min="3" max="3" width="30.875" style="23" customWidth="1"/>
    <col min="4" max="4" width="34.00390625" style="23" customWidth="1"/>
    <col min="5" max="5" width="17.375" style="23" customWidth="1"/>
    <col min="6" max="6" width="16.625" style="23" customWidth="1"/>
    <col min="7" max="7" width="15.375" style="23" customWidth="1"/>
    <col min="8" max="8" width="15.00390625" style="23" customWidth="1"/>
    <col min="9" max="9" width="18.75390625" style="23" customWidth="1"/>
    <col min="10" max="10" width="16.875" style="23" customWidth="1"/>
    <col min="11" max="11" width="9.125" style="23" customWidth="1"/>
    <col min="12" max="16384" width="9.125" style="23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2" t="s">
        <v>6</v>
      </c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2" t="s">
        <v>3</v>
      </c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2" t="s">
        <v>7</v>
      </c>
    </row>
    <row r="4" spans="1:10" ht="15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25" t="s">
        <v>8</v>
      </c>
    </row>
    <row r="6" spans="1:256" ht="16.5">
      <c r="A6" s="56" t="s">
        <v>103</v>
      </c>
      <c r="B6" s="56"/>
      <c r="C6" s="56"/>
      <c r="D6" s="56"/>
      <c r="E6" s="56"/>
      <c r="F6" s="56"/>
      <c r="G6" s="56"/>
      <c r="H6" s="56"/>
      <c r="I6" s="56"/>
      <c r="J6" s="56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6.5">
      <c r="A7" s="56" t="s">
        <v>104</v>
      </c>
      <c r="B7" s="56"/>
      <c r="C7" s="56"/>
      <c r="D7" s="56"/>
      <c r="E7" s="56"/>
      <c r="F7" s="56"/>
      <c r="G7" s="56"/>
      <c r="H7" s="56"/>
      <c r="I7" s="56"/>
      <c r="J7" s="56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0" ht="16.5">
      <c r="A8" s="56" t="s">
        <v>127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5.7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ht="128.2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2</v>
      </c>
    </row>
    <row r="11" spans="1:10" ht="12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</row>
    <row r="12" spans="1:10" ht="12.75">
      <c r="A12" s="51"/>
      <c r="B12" s="53" t="s">
        <v>188</v>
      </c>
      <c r="C12" s="54"/>
      <c r="D12" s="54"/>
      <c r="E12" s="54"/>
      <c r="F12" s="54"/>
      <c r="G12" s="54"/>
      <c r="H12" s="54"/>
      <c r="I12" s="54"/>
      <c r="J12" s="55"/>
    </row>
    <row r="13" spans="1:10" ht="12.75">
      <c r="A13" s="28">
        <v>1</v>
      </c>
      <c r="B13" s="29" t="s">
        <v>121</v>
      </c>
      <c r="C13" s="30"/>
      <c r="D13" s="30"/>
      <c r="E13" s="31">
        <v>1310.36</v>
      </c>
      <c r="F13" s="31">
        <v>1310.36</v>
      </c>
      <c r="G13" s="32" t="s">
        <v>102</v>
      </c>
      <c r="H13" s="32" t="s">
        <v>102</v>
      </c>
      <c r="I13" s="32" t="s">
        <v>102</v>
      </c>
      <c r="J13" s="32">
        <f>(920+710+1200+960+510+1200)/12-'[2]май'!$F$65</f>
        <v>369.8914172171033</v>
      </c>
    </row>
    <row r="14" spans="1:10" ht="12.75">
      <c r="A14" s="33">
        <v>2</v>
      </c>
      <c r="B14" s="34" t="s">
        <v>14</v>
      </c>
      <c r="C14" s="15" t="s">
        <v>49</v>
      </c>
      <c r="D14" s="15" t="s">
        <v>50</v>
      </c>
      <c r="E14" s="31">
        <v>1310.36</v>
      </c>
      <c r="F14" s="31">
        <v>1310.36</v>
      </c>
      <c r="G14" s="32" t="s">
        <v>102</v>
      </c>
      <c r="H14" s="32" t="s">
        <v>102</v>
      </c>
      <c r="I14" s="32" t="s">
        <v>102</v>
      </c>
      <c r="J14" s="32">
        <f>'[1]проектная производит.'!$D$4-'[2]май'!$F$20</f>
        <v>0.32398299999999997</v>
      </c>
    </row>
    <row r="15" spans="1:10" ht="12.75">
      <c r="A15" s="28">
        <v>3</v>
      </c>
      <c r="B15" s="34" t="s">
        <v>15</v>
      </c>
      <c r="C15" s="15" t="s">
        <v>51</v>
      </c>
      <c r="D15" s="15" t="s">
        <v>52</v>
      </c>
      <c r="E15" s="31">
        <v>1310.36</v>
      </c>
      <c r="F15" s="31">
        <v>1310.36</v>
      </c>
      <c r="G15" s="32" t="s">
        <v>102</v>
      </c>
      <c r="H15" s="32" t="s">
        <v>102</v>
      </c>
      <c r="I15" s="32" t="s">
        <v>102</v>
      </c>
      <c r="J15" s="32">
        <f>'[1]проектная производит.'!$D$5-'[2]май'!$F$21</f>
        <v>0.828692</v>
      </c>
    </row>
    <row r="16" spans="1:10" ht="12.75">
      <c r="A16" s="33">
        <v>4</v>
      </c>
      <c r="B16" s="34" t="s">
        <v>16</v>
      </c>
      <c r="C16" s="15" t="s">
        <v>51</v>
      </c>
      <c r="D16" s="15" t="s">
        <v>53</v>
      </c>
      <c r="E16" s="31">
        <v>1310.36</v>
      </c>
      <c r="F16" s="31">
        <v>1310.36</v>
      </c>
      <c r="G16" s="32" t="s">
        <v>102</v>
      </c>
      <c r="H16" s="32" t="s">
        <v>102</v>
      </c>
      <c r="I16" s="32" t="s">
        <v>102</v>
      </c>
      <c r="J16" s="32">
        <f>'[1]проектная производит.'!$D$6-'[2]май'!$F$22</f>
        <v>0.07711466666666664</v>
      </c>
    </row>
    <row r="17" spans="1:10" ht="12.75">
      <c r="A17" s="28">
        <v>5</v>
      </c>
      <c r="B17" s="34" t="s">
        <v>17</v>
      </c>
      <c r="C17" s="15" t="s">
        <v>51</v>
      </c>
      <c r="D17" s="15" t="s">
        <v>54</v>
      </c>
      <c r="E17" s="31">
        <v>1310.36</v>
      </c>
      <c r="F17" s="31">
        <v>1310.36</v>
      </c>
      <c r="G17" s="32" t="s">
        <v>102</v>
      </c>
      <c r="H17" s="32" t="s">
        <v>102</v>
      </c>
      <c r="I17" s="32" t="s">
        <v>102</v>
      </c>
      <c r="J17" s="32">
        <f>'[1]проектная производит.'!$D$7-'[2]май'!$F$23</f>
        <v>0.24840466666666663</v>
      </c>
    </row>
    <row r="18" spans="1:10" ht="12.75">
      <c r="A18" s="33">
        <v>6</v>
      </c>
      <c r="B18" s="34" t="s">
        <v>18</v>
      </c>
      <c r="C18" s="15" t="s">
        <v>55</v>
      </c>
      <c r="D18" s="15" t="s">
        <v>56</v>
      </c>
      <c r="E18" s="31">
        <v>1310.36</v>
      </c>
      <c r="F18" s="31">
        <v>1310.36</v>
      </c>
      <c r="G18" s="32" t="s">
        <v>102</v>
      </c>
      <c r="H18" s="32" t="s">
        <v>102</v>
      </c>
      <c r="I18" s="32" t="s">
        <v>102</v>
      </c>
      <c r="J18" s="32">
        <f>'[1]проектная производит.'!$D$9-'[2]май'!$F$24</f>
        <v>0.08391199999999999</v>
      </c>
    </row>
    <row r="19" spans="1:10" ht="12.75">
      <c r="A19" s="28">
        <v>7</v>
      </c>
      <c r="B19" s="34" t="s">
        <v>19</v>
      </c>
      <c r="C19" s="15" t="s">
        <v>58</v>
      </c>
      <c r="D19" s="15" t="s">
        <v>59</v>
      </c>
      <c r="E19" s="31">
        <v>1310.36</v>
      </c>
      <c r="F19" s="31">
        <v>1310.36</v>
      </c>
      <c r="G19" s="32" t="s">
        <v>102</v>
      </c>
      <c r="H19" s="32" t="s">
        <v>102</v>
      </c>
      <c r="I19" s="32" t="s">
        <v>102</v>
      </c>
      <c r="J19" s="32">
        <f>'[1]проектная производит.'!$D$13-'[2]май'!$F$26</f>
        <v>1.2501556666666667</v>
      </c>
    </row>
    <row r="20" spans="1:10" ht="12.75">
      <c r="A20" s="33">
        <v>8</v>
      </c>
      <c r="B20" s="34" t="s">
        <v>20</v>
      </c>
      <c r="C20" s="15" t="s">
        <v>60</v>
      </c>
      <c r="D20" s="15" t="s">
        <v>61</v>
      </c>
      <c r="E20" s="31">
        <v>1310.36</v>
      </c>
      <c r="F20" s="31">
        <v>1310.36</v>
      </c>
      <c r="G20" s="32" t="s">
        <v>102</v>
      </c>
      <c r="H20" s="32" t="s">
        <v>102</v>
      </c>
      <c r="I20" s="32" t="s">
        <v>102</v>
      </c>
      <c r="J20" s="32">
        <f>'[1]проектная производит.'!$D$15-'[2]май'!$F$30</f>
        <v>4.131387666666667</v>
      </c>
    </row>
    <row r="21" spans="1:10" ht="12.75">
      <c r="A21" s="28">
        <v>9</v>
      </c>
      <c r="B21" s="34" t="s">
        <v>21</v>
      </c>
      <c r="C21" s="15" t="s">
        <v>62</v>
      </c>
      <c r="D21" s="15" t="s">
        <v>63</v>
      </c>
      <c r="E21" s="31">
        <v>1310.36</v>
      </c>
      <c r="F21" s="31">
        <v>1310.36</v>
      </c>
      <c r="G21" s="32" t="s">
        <v>102</v>
      </c>
      <c r="H21" s="32" t="s">
        <v>102</v>
      </c>
      <c r="I21" s="32" t="s">
        <v>102</v>
      </c>
      <c r="J21" s="32">
        <f>'[1]проектная производит.'!$D$61-'[2]май'!$F$32</f>
        <v>29.131616</v>
      </c>
    </row>
    <row r="22" spans="1:10" ht="12.75">
      <c r="A22" s="33">
        <v>10</v>
      </c>
      <c r="B22" s="34" t="s">
        <v>22</v>
      </c>
      <c r="C22" s="15" t="s">
        <v>64</v>
      </c>
      <c r="D22" s="15" t="s">
        <v>65</v>
      </c>
      <c r="E22" s="31">
        <v>1310.36</v>
      </c>
      <c r="F22" s="31">
        <v>1310.36</v>
      </c>
      <c r="G22" s="32" t="s">
        <v>102</v>
      </c>
      <c r="H22" s="32" t="s">
        <v>102</v>
      </c>
      <c r="I22" s="32" t="s">
        <v>102</v>
      </c>
      <c r="J22" s="32">
        <f>'[1]проектная производит.'!$D$18-'[2]май'!$F$31</f>
        <v>0.15045066666666665</v>
      </c>
    </row>
    <row r="23" spans="1:10" ht="12.75">
      <c r="A23" s="28">
        <v>11</v>
      </c>
      <c r="B23" s="29" t="s">
        <v>23</v>
      </c>
      <c r="C23" s="15" t="s">
        <v>66</v>
      </c>
      <c r="D23" s="15" t="s">
        <v>125</v>
      </c>
      <c r="E23" s="31">
        <v>1310.36</v>
      </c>
      <c r="F23" s="31">
        <v>1310.36</v>
      </c>
      <c r="G23" s="32" t="s">
        <v>102</v>
      </c>
      <c r="H23" s="32" t="s">
        <v>102</v>
      </c>
      <c r="I23" s="32" t="s">
        <v>102</v>
      </c>
      <c r="J23" s="32">
        <f>'[1]проектная производит.'!$D$19-'[2]май'!$F$34-'[2]май'!$F$33</f>
        <v>1.7877653333333332</v>
      </c>
    </row>
    <row r="24" spans="1:10" ht="12.75">
      <c r="A24" s="33">
        <v>12</v>
      </c>
      <c r="B24" s="35" t="s">
        <v>24</v>
      </c>
      <c r="C24" s="15" t="s">
        <v>68</v>
      </c>
      <c r="D24" s="15" t="s">
        <v>69</v>
      </c>
      <c r="E24" s="31">
        <v>1310.36</v>
      </c>
      <c r="F24" s="31">
        <v>1310.36</v>
      </c>
      <c r="G24" s="32" t="s">
        <v>102</v>
      </c>
      <c r="H24" s="32" t="s">
        <v>102</v>
      </c>
      <c r="I24" s="32" t="s">
        <v>102</v>
      </c>
      <c r="J24" s="32">
        <f>'[1]проектная производит.'!$D$20-'[2]май'!$F$33</f>
        <v>1.5509716666666666</v>
      </c>
    </row>
    <row r="25" spans="1:10" ht="12.75">
      <c r="A25" s="28">
        <v>13</v>
      </c>
      <c r="B25" s="35" t="s">
        <v>25</v>
      </c>
      <c r="C25" s="15" t="s">
        <v>68</v>
      </c>
      <c r="D25" s="15" t="s">
        <v>70</v>
      </c>
      <c r="E25" s="31">
        <v>1310.36</v>
      </c>
      <c r="F25" s="31">
        <v>1310.36</v>
      </c>
      <c r="G25" s="32" t="s">
        <v>102</v>
      </c>
      <c r="H25" s="32" t="s">
        <v>102</v>
      </c>
      <c r="I25" s="32" t="s">
        <v>102</v>
      </c>
      <c r="J25" s="32">
        <f>'[1]проектная производит.'!$D$21-'[2]май'!$F$34</f>
        <v>0.28679366666666667</v>
      </c>
    </row>
    <row r="26" spans="1:10" ht="12.75">
      <c r="A26" s="33">
        <v>14</v>
      </c>
      <c r="B26" s="34" t="s">
        <v>26</v>
      </c>
      <c r="C26" s="15" t="s">
        <v>71</v>
      </c>
      <c r="D26" s="15" t="s">
        <v>72</v>
      </c>
      <c r="E26" s="31">
        <v>1310.36</v>
      </c>
      <c r="F26" s="31">
        <v>1310.36</v>
      </c>
      <c r="G26" s="32" t="s">
        <v>102</v>
      </c>
      <c r="H26" s="32" t="s">
        <v>102</v>
      </c>
      <c r="I26" s="32" t="s">
        <v>102</v>
      </c>
      <c r="J26" s="32">
        <f>'[1]проектная производит.'!$D$22-'[2]май'!$F$35</f>
        <v>8.138871666666667</v>
      </c>
    </row>
    <row r="27" spans="1:10" ht="12.75">
      <c r="A27" s="28">
        <v>15</v>
      </c>
      <c r="B27" s="34" t="s">
        <v>27</v>
      </c>
      <c r="C27" s="15" t="s">
        <v>73</v>
      </c>
      <c r="D27" s="15" t="s">
        <v>74</v>
      </c>
      <c r="E27" s="31">
        <v>1310.36</v>
      </c>
      <c r="F27" s="31">
        <v>1310.36</v>
      </c>
      <c r="G27" s="32" t="s">
        <v>102</v>
      </c>
      <c r="H27" s="32" t="s">
        <v>102</v>
      </c>
      <c r="I27" s="32" t="s">
        <v>102</v>
      </c>
      <c r="J27" s="32">
        <f>'[1]проектная производит.'!$D$24-'[2]май'!$F$40</f>
        <v>0.29687600000000003</v>
      </c>
    </row>
    <row r="28" spans="1:10" ht="12.75">
      <c r="A28" s="33">
        <v>16</v>
      </c>
      <c r="B28" s="29" t="s">
        <v>28</v>
      </c>
      <c r="C28" s="15" t="s">
        <v>75</v>
      </c>
      <c r="D28" s="15" t="s">
        <v>76</v>
      </c>
      <c r="E28" s="31">
        <v>1310.36</v>
      </c>
      <c r="F28" s="31">
        <v>1310.36</v>
      </c>
      <c r="G28" s="32" t="s">
        <v>102</v>
      </c>
      <c r="H28" s="32" t="s">
        <v>102</v>
      </c>
      <c r="I28" s="32" t="s">
        <v>102</v>
      </c>
      <c r="J28" s="32">
        <f>'[1]проектная производит.'!$D$27-'[2]май'!$F$38</f>
        <v>17.690540666666667</v>
      </c>
    </row>
    <row r="29" spans="1:10" ht="12.75">
      <c r="A29" s="28">
        <v>17</v>
      </c>
      <c r="B29" s="34" t="s">
        <v>29</v>
      </c>
      <c r="C29" s="15" t="s">
        <v>77</v>
      </c>
      <c r="D29" s="15" t="s">
        <v>78</v>
      </c>
      <c r="E29" s="31">
        <v>1310.36</v>
      </c>
      <c r="F29" s="31">
        <v>1310.36</v>
      </c>
      <c r="G29" s="32" t="s">
        <v>102</v>
      </c>
      <c r="H29" s="32" t="s">
        <v>102</v>
      </c>
      <c r="I29" s="32" t="s">
        <v>102</v>
      </c>
      <c r="J29" s="32">
        <f>'[1]проектная производит.'!$D$28-'[2]май'!$F$37</f>
        <v>0.39879933333333345</v>
      </c>
    </row>
    <row r="30" spans="1:10" ht="12.75">
      <c r="A30" s="33">
        <v>18</v>
      </c>
      <c r="B30" s="29" t="s">
        <v>30</v>
      </c>
      <c r="C30" s="15" t="s">
        <v>77</v>
      </c>
      <c r="D30" s="15" t="s">
        <v>79</v>
      </c>
      <c r="E30" s="31">
        <v>1310.36</v>
      </c>
      <c r="F30" s="31">
        <v>1310.36</v>
      </c>
      <c r="G30" s="32" t="s">
        <v>102</v>
      </c>
      <c r="H30" s="32" t="s">
        <v>102</v>
      </c>
      <c r="I30" s="32" t="s">
        <v>102</v>
      </c>
      <c r="J30" s="32">
        <f>'[1]проектная производит.'!$D$30-'[2]май'!$F$39</f>
        <v>14.669247666666665</v>
      </c>
    </row>
    <row r="31" spans="1:10" ht="12.75">
      <c r="A31" s="28">
        <v>19</v>
      </c>
      <c r="B31" s="34" t="s">
        <v>31</v>
      </c>
      <c r="C31" s="15" t="s">
        <v>77</v>
      </c>
      <c r="D31" s="15" t="s">
        <v>80</v>
      </c>
      <c r="E31" s="31">
        <v>1310.36</v>
      </c>
      <c r="F31" s="31">
        <v>1310.36</v>
      </c>
      <c r="G31" s="32" t="s">
        <v>102</v>
      </c>
      <c r="H31" s="32" t="s">
        <v>102</v>
      </c>
      <c r="I31" s="32" t="s">
        <v>102</v>
      </c>
      <c r="J31" s="32">
        <f>'[1]проектная производит.'!$D$31-'[2]май'!$F$39</f>
        <v>0.5442476666666667</v>
      </c>
    </row>
    <row r="32" spans="1:10" ht="12.75">
      <c r="A32" s="33">
        <v>20</v>
      </c>
      <c r="B32" s="29" t="s">
        <v>32</v>
      </c>
      <c r="C32" s="15" t="s">
        <v>77</v>
      </c>
      <c r="D32" s="15" t="s">
        <v>81</v>
      </c>
      <c r="E32" s="31">
        <v>1310.36</v>
      </c>
      <c r="F32" s="31">
        <v>1310.36</v>
      </c>
      <c r="G32" s="32" t="s">
        <v>102</v>
      </c>
      <c r="H32" s="32" t="s">
        <v>102</v>
      </c>
      <c r="I32" s="32" t="s">
        <v>102</v>
      </c>
      <c r="J32" s="32">
        <f>'[1]проектная производит.'!$D$32-'[2]май'!$F$36</f>
        <v>13.607057</v>
      </c>
    </row>
    <row r="33" spans="1:10" ht="12.75">
      <c r="A33" s="28">
        <v>21</v>
      </c>
      <c r="B33" s="34" t="s">
        <v>33</v>
      </c>
      <c r="C33" s="15" t="s">
        <v>32</v>
      </c>
      <c r="D33" s="15" t="s">
        <v>82</v>
      </c>
      <c r="E33" s="31">
        <v>1310.36</v>
      </c>
      <c r="F33" s="31">
        <v>1310.36</v>
      </c>
      <c r="G33" s="32" t="s">
        <v>102</v>
      </c>
      <c r="H33" s="32" t="s">
        <v>102</v>
      </c>
      <c r="I33" s="32" t="s">
        <v>102</v>
      </c>
      <c r="J33" s="32">
        <f>'[1]проектная производит.'!$D$33-'[2]май'!$F$36</f>
        <v>0.5862236666666666</v>
      </c>
    </row>
    <row r="34" spans="1:10" ht="12.75">
      <c r="A34" s="33">
        <v>22</v>
      </c>
      <c r="B34" s="29" t="s">
        <v>34</v>
      </c>
      <c r="C34" s="15" t="s">
        <v>83</v>
      </c>
      <c r="D34" s="15" t="s">
        <v>122</v>
      </c>
      <c r="E34" s="31">
        <v>1310.36</v>
      </c>
      <c r="F34" s="31">
        <v>1310.36</v>
      </c>
      <c r="G34" s="32" t="s">
        <v>102</v>
      </c>
      <c r="H34" s="32" t="s">
        <v>102</v>
      </c>
      <c r="I34" s="32" t="s">
        <v>102</v>
      </c>
      <c r="J34" s="32">
        <f>'[1]проектная производит.'!$D$34-'[2]май'!$F$27-'[2]май'!$F$28-'[2]май'!$F$29</f>
        <v>9.545759333333333</v>
      </c>
    </row>
    <row r="35" spans="1:10" ht="12.75">
      <c r="A35" s="28">
        <v>23</v>
      </c>
      <c r="B35" s="34" t="s">
        <v>35</v>
      </c>
      <c r="C35" s="15" t="s">
        <v>84</v>
      </c>
      <c r="D35" s="15" t="s">
        <v>85</v>
      </c>
      <c r="E35" s="31">
        <v>1310.36</v>
      </c>
      <c r="F35" s="31">
        <v>1310.36</v>
      </c>
      <c r="G35" s="32" t="s">
        <v>102</v>
      </c>
      <c r="H35" s="32" t="s">
        <v>102</v>
      </c>
      <c r="I35" s="32" t="s">
        <v>102</v>
      </c>
      <c r="J35" s="32">
        <f>'[1]проектная производит.'!$D$35-'[2]май'!$F$27</f>
        <v>0.6665046666666666</v>
      </c>
    </row>
    <row r="36" spans="1:10" ht="12.75">
      <c r="A36" s="33">
        <v>24</v>
      </c>
      <c r="B36" s="34" t="s">
        <v>36</v>
      </c>
      <c r="C36" s="15" t="s">
        <v>84</v>
      </c>
      <c r="D36" s="15" t="s">
        <v>86</v>
      </c>
      <c r="E36" s="31">
        <v>1310.36</v>
      </c>
      <c r="F36" s="31">
        <v>1310.36</v>
      </c>
      <c r="G36" s="32" t="s">
        <v>102</v>
      </c>
      <c r="H36" s="32" t="s">
        <v>102</v>
      </c>
      <c r="I36" s="32" t="s">
        <v>102</v>
      </c>
      <c r="J36" s="32">
        <f>'[1]проектная производит.'!$D$36-'[2]май'!$F$28</f>
        <v>0.6792546666666667</v>
      </c>
    </row>
    <row r="37" spans="1:10" ht="12.75">
      <c r="A37" s="28">
        <v>25</v>
      </c>
      <c r="B37" s="34" t="s">
        <v>110</v>
      </c>
      <c r="C37" s="15" t="s">
        <v>84</v>
      </c>
      <c r="D37" s="34" t="s">
        <v>111</v>
      </c>
      <c r="E37" s="31">
        <v>1310.36</v>
      </c>
      <c r="F37" s="31">
        <v>1310.36</v>
      </c>
      <c r="G37" s="32" t="s">
        <v>102</v>
      </c>
      <c r="H37" s="32" t="s">
        <v>102</v>
      </c>
      <c r="I37" s="32" t="s">
        <v>102</v>
      </c>
      <c r="J37" s="32">
        <f>'[1]проектная производит.'!$D$55-'[2]май'!$F$29</f>
        <v>0.1343201754385965</v>
      </c>
    </row>
    <row r="38" spans="1:10" ht="12.75">
      <c r="A38" s="33">
        <v>26</v>
      </c>
      <c r="B38" s="34" t="s">
        <v>37</v>
      </c>
      <c r="C38" s="15" t="s">
        <v>87</v>
      </c>
      <c r="D38" s="15" t="s">
        <v>88</v>
      </c>
      <c r="E38" s="31">
        <v>1310.36</v>
      </c>
      <c r="F38" s="31">
        <v>1310.36</v>
      </c>
      <c r="G38" s="32" t="s">
        <v>102</v>
      </c>
      <c r="H38" s="32" t="s">
        <v>102</v>
      </c>
      <c r="I38" s="32" t="s">
        <v>102</v>
      </c>
      <c r="J38" s="32">
        <f>'[1]проектная производит.'!$D$38-'[2]май'!$F$41</f>
        <v>44</v>
      </c>
    </row>
    <row r="39" spans="1:10" ht="12.75">
      <c r="A39" s="28">
        <v>27</v>
      </c>
      <c r="B39" s="29" t="s">
        <v>38</v>
      </c>
      <c r="C39" s="15" t="s">
        <v>57</v>
      </c>
      <c r="D39" s="15" t="s">
        <v>89</v>
      </c>
      <c r="E39" s="31">
        <v>1310.36</v>
      </c>
      <c r="F39" s="31">
        <v>1310.36</v>
      </c>
      <c r="G39" s="32" t="s">
        <v>102</v>
      </c>
      <c r="H39" s="32" t="s">
        <v>102</v>
      </c>
      <c r="I39" s="32" t="s">
        <v>102</v>
      </c>
      <c r="J39" s="32">
        <f>'[1]проектная производит.'!$D$38+'[2]май'!$F$42</f>
        <v>44.961473</v>
      </c>
    </row>
    <row r="40" spans="1:10" ht="12.75">
      <c r="A40" s="33">
        <v>28</v>
      </c>
      <c r="B40" s="34" t="s">
        <v>39</v>
      </c>
      <c r="C40" s="15" t="s">
        <v>90</v>
      </c>
      <c r="D40" s="15" t="s">
        <v>91</v>
      </c>
      <c r="E40" s="31">
        <v>1310.36</v>
      </c>
      <c r="F40" s="31">
        <v>1310.36</v>
      </c>
      <c r="G40" s="32" t="s">
        <v>102</v>
      </c>
      <c r="H40" s="32" t="s">
        <v>102</v>
      </c>
      <c r="I40" s="32" t="s">
        <v>102</v>
      </c>
      <c r="J40" s="32">
        <f>'[1]проектная производит.'!$D$39-'[2]май'!$F$42</f>
        <v>6.338527</v>
      </c>
    </row>
    <row r="41" spans="1:10" ht="12.75">
      <c r="A41" s="28">
        <v>29</v>
      </c>
      <c r="B41" s="29" t="s">
        <v>40</v>
      </c>
      <c r="C41" s="15" t="s">
        <v>90</v>
      </c>
      <c r="D41" s="15" t="s">
        <v>41</v>
      </c>
      <c r="E41" s="31">
        <v>1310.36</v>
      </c>
      <c r="F41" s="31">
        <v>1310.36</v>
      </c>
      <c r="G41" s="32" t="s">
        <v>102</v>
      </c>
      <c r="H41" s="32" t="s">
        <v>102</v>
      </c>
      <c r="I41" s="32" t="s">
        <v>102</v>
      </c>
      <c r="J41" s="32">
        <f>'[1]проектная производит.'!$D$40-'[2]май'!$F$43-'[2]май'!$F$44-'[2]май'!$F$45-'[2]май'!$F$46-'[2]май'!$F$47-'[2]май'!$F$48-'[2]май'!$F$49-'[2]май'!$F$50-'[2]май'!$F$51-'[2]май'!$F$52-'[2]май'!$F$53</f>
        <v>41.812193</v>
      </c>
    </row>
    <row r="42" spans="1:10" ht="12.75">
      <c r="A42" s="33">
        <v>30</v>
      </c>
      <c r="B42" s="29" t="s">
        <v>41</v>
      </c>
      <c r="C42" s="15" t="s">
        <v>92</v>
      </c>
      <c r="D42" s="15" t="s">
        <v>93</v>
      </c>
      <c r="E42" s="31">
        <v>1310.36</v>
      </c>
      <c r="F42" s="31">
        <v>1310.36</v>
      </c>
      <c r="G42" s="32" t="s">
        <v>102</v>
      </c>
      <c r="H42" s="32" t="s">
        <v>102</v>
      </c>
      <c r="I42" s="32" t="s">
        <v>102</v>
      </c>
      <c r="J42" s="32">
        <f>'[1]проектная производит.'!$D$41-'[2]май'!$F$47</f>
        <v>2.9500703333333327</v>
      </c>
    </row>
    <row r="43" spans="1:10" ht="12.75">
      <c r="A43" s="28">
        <v>31</v>
      </c>
      <c r="B43" s="34" t="s">
        <v>42</v>
      </c>
      <c r="C43" s="15" t="s">
        <v>41</v>
      </c>
      <c r="D43" s="15" t="s">
        <v>94</v>
      </c>
      <c r="E43" s="31">
        <v>1310.36</v>
      </c>
      <c r="F43" s="31">
        <v>1310.36</v>
      </c>
      <c r="G43" s="32" t="s">
        <v>102</v>
      </c>
      <c r="H43" s="32" t="s">
        <v>102</v>
      </c>
      <c r="I43" s="32" t="s">
        <v>102</v>
      </c>
      <c r="J43" s="32">
        <f>'[1]проектная производит.'!$D$43-'[2]май'!$F$43</f>
        <v>3.440543</v>
      </c>
    </row>
    <row r="44" spans="1:10" ht="12.75">
      <c r="A44" s="33">
        <v>32</v>
      </c>
      <c r="B44" s="34" t="s">
        <v>43</v>
      </c>
      <c r="C44" s="15" t="s">
        <v>41</v>
      </c>
      <c r="D44" s="15" t="s">
        <v>95</v>
      </c>
      <c r="E44" s="31">
        <v>1310.36</v>
      </c>
      <c r="F44" s="31">
        <v>1310.36</v>
      </c>
      <c r="G44" s="32" t="s">
        <v>102</v>
      </c>
      <c r="H44" s="32" t="s">
        <v>102</v>
      </c>
      <c r="I44" s="32" t="s">
        <v>102</v>
      </c>
      <c r="J44" s="32">
        <f>'[1]проектная производит.'!$D$44-'[2]май'!$F$46</f>
        <v>1.360854</v>
      </c>
    </row>
    <row r="45" spans="1:10" ht="12.75">
      <c r="A45" s="28">
        <v>33</v>
      </c>
      <c r="B45" s="34" t="s">
        <v>44</v>
      </c>
      <c r="C45" s="36" t="s">
        <v>41</v>
      </c>
      <c r="D45" s="36" t="s">
        <v>96</v>
      </c>
      <c r="E45" s="31">
        <v>1310.36</v>
      </c>
      <c r="F45" s="31">
        <v>1310.36</v>
      </c>
      <c r="G45" s="32" t="s">
        <v>102</v>
      </c>
      <c r="H45" s="32" t="s">
        <v>102</v>
      </c>
      <c r="I45" s="32" t="s">
        <v>102</v>
      </c>
      <c r="J45" s="32">
        <f>'[1]проектная производит.'!$D$45-'[2]май'!$F$44</f>
        <v>3.1378269999999997</v>
      </c>
    </row>
    <row r="46" spans="1:10" ht="12.75">
      <c r="A46" s="33">
        <v>34</v>
      </c>
      <c r="B46" s="34" t="s">
        <v>120</v>
      </c>
      <c r="C46" s="36" t="s">
        <v>41</v>
      </c>
      <c r="D46" s="36" t="s">
        <v>124</v>
      </c>
      <c r="E46" s="31">
        <v>1310.36</v>
      </c>
      <c r="F46" s="31">
        <v>1310.36</v>
      </c>
      <c r="G46" s="32" t="s">
        <v>102</v>
      </c>
      <c r="H46" s="32" t="s">
        <v>102</v>
      </c>
      <c r="I46" s="32" t="s">
        <v>102</v>
      </c>
      <c r="J46" s="32">
        <f>'[1]проектная производит.'!$D$59-'[2]май'!$F$45</f>
        <v>1.2077514187582563</v>
      </c>
    </row>
    <row r="47" spans="1:10" ht="12.75">
      <c r="A47" s="28">
        <v>35</v>
      </c>
      <c r="B47" s="34" t="s">
        <v>45</v>
      </c>
      <c r="C47" s="15" t="s">
        <v>41</v>
      </c>
      <c r="D47" s="15" t="s">
        <v>97</v>
      </c>
      <c r="E47" s="31">
        <v>1310.36</v>
      </c>
      <c r="F47" s="31">
        <v>1310.36</v>
      </c>
      <c r="G47" s="32" t="s">
        <v>102</v>
      </c>
      <c r="H47" s="32" t="s">
        <v>102</v>
      </c>
      <c r="I47" s="32" t="s">
        <v>102</v>
      </c>
      <c r="J47" s="32">
        <f>'[1]проектная производит.'!$D$46-'[2]май'!$F$47</f>
        <v>6.454237</v>
      </c>
    </row>
    <row r="48" spans="1:10" ht="12.75">
      <c r="A48" s="33">
        <v>36</v>
      </c>
      <c r="B48" s="29" t="s">
        <v>112</v>
      </c>
      <c r="C48" s="15" t="s">
        <v>41</v>
      </c>
      <c r="D48" s="15" t="s">
        <v>109</v>
      </c>
      <c r="E48" s="31">
        <v>1310.36</v>
      </c>
      <c r="F48" s="31">
        <v>1310.36</v>
      </c>
      <c r="G48" s="32" t="s">
        <v>102</v>
      </c>
      <c r="H48" s="32" t="s">
        <v>102</v>
      </c>
      <c r="I48" s="32" t="s">
        <v>102</v>
      </c>
      <c r="J48" s="32">
        <f>'[1]проектная производит.'!$D$42-'[2]май'!$F$52-'[2]май'!$F$53</f>
        <v>35.381996333333326</v>
      </c>
    </row>
    <row r="49" spans="1:10" ht="12.75">
      <c r="A49" s="28">
        <v>37</v>
      </c>
      <c r="B49" s="34" t="s">
        <v>46</v>
      </c>
      <c r="C49" s="15" t="s">
        <v>106</v>
      </c>
      <c r="D49" s="15" t="s">
        <v>98</v>
      </c>
      <c r="E49" s="31">
        <v>1310.36</v>
      </c>
      <c r="F49" s="31">
        <v>1310.36</v>
      </c>
      <c r="G49" s="32" t="s">
        <v>102</v>
      </c>
      <c r="H49" s="32" t="s">
        <v>102</v>
      </c>
      <c r="I49" s="32" t="s">
        <v>102</v>
      </c>
      <c r="J49" s="32">
        <f>'[1]проектная производит.'!$D$47-'[2]май'!$F$52</f>
        <v>1.353663</v>
      </c>
    </row>
    <row r="50" spans="1:10" ht="12.75">
      <c r="A50" s="33">
        <v>38</v>
      </c>
      <c r="B50" s="34" t="s">
        <v>105</v>
      </c>
      <c r="C50" s="15" t="s">
        <v>106</v>
      </c>
      <c r="D50" s="15" t="s">
        <v>107</v>
      </c>
      <c r="E50" s="31">
        <v>1310.36</v>
      </c>
      <c r="F50" s="31">
        <v>1310.36</v>
      </c>
      <c r="G50" s="32" t="s">
        <v>102</v>
      </c>
      <c r="H50" s="32" t="s">
        <v>102</v>
      </c>
      <c r="I50" s="32" t="s">
        <v>102</v>
      </c>
      <c r="J50" s="32">
        <f>'[1]проектная производит.'!$D$51-'[2]май'!$F$53</f>
        <v>10.805000000000001</v>
      </c>
    </row>
    <row r="51" spans="1:10" ht="12.75" customHeight="1">
      <c r="A51" s="28">
        <v>39</v>
      </c>
      <c r="B51" s="14" t="s">
        <v>113</v>
      </c>
      <c r="C51" s="15" t="s">
        <v>41</v>
      </c>
      <c r="D51" s="15" t="s">
        <v>123</v>
      </c>
      <c r="E51" s="31">
        <v>1310.36</v>
      </c>
      <c r="F51" s="31">
        <v>1310.36</v>
      </c>
      <c r="G51" s="32" t="s">
        <v>102</v>
      </c>
      <c r="H51" s="32" t="s">
        <v>102</v>
      </c>
      <c r="I51" s="32" t="s">
        <v>102</v>
      </c>
      <c r="J51" s="32">
        <f>'[1]проектная производит.'!$D$50-'[2]май'!$F$51-'[2]май'!$F$48-'[2]май'!$F$49-'[2]май'!$F$50</f>
        <v>22.920236999999997</v>
      </c>
    </row>
    <row r="52" spans="1:10" ht="12.75" customHeight="1">
      <c r="A52" s="33">
        <v>40</v>
      </c>
      <c r="B52" s="34" t="s">
        <v>47</v>
      </c>
      <c r="C52" s="15" t="s">
        <v>113</v>
      </c>
      <c r="D52" s="15" t="s">
        <v>99</v>
      </c>
      <c r="E52" s="31">
        <v>1310.36</v>
      </c>
      <c r="F52" s="31">
        <v>1310.36</v>
      </c>
      <c r="G52" s="32" t="s">
        <v>102</v>
      </c>
      <c r="H52" s="32" t="s">
        <v>102</v>
      </c>
      <c r="I52" s="32" t="s">
        <v>102</v>
      </c>
      <c r="J52" s="32">
        <f>'[1]проектная производит.'!$D$49-'[2]май'!$F$51</f>
        <v>1.4490473333333334</v>
      </c>
    </row>
    <row r="53" spans="1:10" ht="12.75" customHeight="1">
      <c r="A53" s="28">
        <v>41</v>
      </c>
      <c r="B53" s="34" t="s">
        <v>114</v>
      </c>
      <c r="C53" s="15" t="s">
        <v>113</v>
      </c>
      <c r="D53" s="34" t="s">
        <v>115</v>
      </c>
      <c r="E53" s="31">
        <v>1310.36</v>
      </c>
      <c r="F53" s="31">
        <v>1310.36</v>
      </c>
      <c r="G53" s="32" t="s">
        <v>102</v>
      </c>
      <c r="H53" s="32" t="s">
        <v>102</v>
      </c>
      <c r="I53" s="32" t="s">
        <v>102</v>
      </c>
      <c r="J53" s="32">
        <f>'[1]проектная производит.'!$D$56-'[2]май'!$F$48</f>
        <v>0.6677476882430646</v>
      </c>
    </row>
    <row r="54" spans="1:10" ht="12.75" customHeight="1">
      <c r="A54" s="33">
        <v>42</v>
      </c>
      <c r="B54" s="34" t="s">
        <v>116</v>
      </c>
      <c r="C54" s="15" t="s">
        <v>113</v>
      </c>
      <c r="D54" s="34" t="s">
        <v>117</v>
      </c>
      <c r="E54" s="31">
        <v>1310.36</v>
      </c>
      <c r="F54" s="31">
        <v>1310.36</v>
      </c>
      <c r="G54" s="32" t="s">
        <v>102</v>
      </c>
      <c r="H54" s="32" t="s">
        <v>102</v>
      </c>
      <c r="I54" s="32" t="s">
        <v>102</v>
      </c>
      <c r="J54" s="32">
        <f>'[1]проектная производит.'!$D$57-'[2]май'!$F$49</f>
        <v>1.0793978348745044</v>
      </c>
    </row>
    <row r="55" spans="1:10" ht="12.75" customHeight="1">
      <c r="A55" s="28">
        <v>43</v>
      </c>
      <c r="B55" s="34" t="s">
        <v>118</v>
      </c>
      <c r="C55" s="15" t="s">
        <v>113</v>
      </c>
      <c r="D55" s="34" t="s">
        <v>119</v>
      </c>
      <c r="E55" s="31">
        <v>1310.36</v>
      </c>
      <c r="F55" s="31">
        <v>1310.36</v>
      </c>
      <c r="G55" s="32" t="s">
        <v>102</v>
      </c>
      <c r="H55" s="32" t="s">
        <v>102</v>
      </c>
      <c r="I55" s="32" t="s">
        <v>102</v>
      </c>
      <c r="J55" s="32">
        <f>'[1]проектная производит.'!$D$58-'[2]май'!$F$50</f>
        <v>0.3635184940554821</v>
      </c>
    </row>
    <row r="56" spans="1:10" ht="12.75" customHeight="1">
      <c r="A56" s="33">
        <v>44</v>
      </c>
      <c r="B56" s="34" t="s">
        <v>48</v>
      </c>
      <c r="C56" s="37" t="s">
        <v>100</v>
      </c>
      <c r="D56" s="37" t="s">
        <v>101</v>
      </c>
      <c r="E56" s="31">
        <v>1310.36</v>
      </c>
      <c r="F56" s="31">
        <v>1310.36</v>
      </c>
      <c r="G56" s="32" t="s">
        <v>102</v>
      </c>
      <c r="H56" s="32" t="s">
        <v>102</v>
      </c>
      <c r="I56" s="32" t="s">
        <v>102</v>
      </c>
      <c r="J56" s="32">
        <f>'[1]проектная производит.'!$D$53-2484493.04/1000000</f>
        <v>30.37937696</v>
      </c>
    </row>
    <row r="57" spans="1:10" ht="12.75" customHeight="1">
      <c r="A57" s="50"/>
      <c r="B57" s="57" t="s">
        <v>187</v>
      </c>
      <c r="C57" s="57"/>
      <c r="D57" s="57"/>
      <c r="E57" s="57"/>
      <c r="F57" s="57"/>
      <c r="G57" s="57"/>
      <c r="H57" s="57"/>
      <c r="I57" s="57"/>
      <c r="J57" s="57"/>
    </row>
    <row r="58" spans="1:10" ht="12.75">
      <c r="A58" s="8">
        <v>45</v>
      </c>
      <c r="B58" s="38" t="s">
        <v>57</v>
      </c>
      <c r="C58" s="39"/>
      <c r="D58" s="39"/>
      <c r="E58" s="40">
        <v>1310.36</v>
      </c>
      <c r="F58" s="40">
        <v>1310.36</v>
      </c>
      <c r="G58" s="41" t="s">
        <v>102</v>
      </c>
      <c r="H58" s="41" t="s">
        <v>102</v>
      </c>
      <c r="I58" s="41" t="s">
        <v>102</v>
      </c>
      <c r="J58" s="65">
        <v>1.3747978600154678</v>
      </c>
    </row>
    <row r="59" spans="1:10" ht="12.75">
      <c r="A59" s="42">
        <v>46</v>
      </c>
      <c r="B59" s="43" t="s">
        <v>130</v>
      </c>
      <c r="C59" s="44" t="s">
        <v>131</v>
      </c>
      <c r="D59" s="44" t="s">
        <v>132</v>
      </c>
      <c r="E59" s="40">
        <v>1310.36</v>
      </c>
      <c r="F59" s="40">
        <v>1310.36</v>
      </c>
      <c r="G59" s="41" t="s">
        <v>102</v>
      </c>
      <c r="H59" s="41" t="s">
        <v>102</v>
      </c>
      <c r="I59" s="41" t="s">
        <v>102</v>
      </c>
      <c r="J59" s="66">
        <v>0.006175617404979856</v>
      </c>
    </row>
    <row r="60" spans="1:10" ht="12.75">
      <c r="A60" s="8">
        <v>47</v>
      </c>
      <c r="B60" s="45" t="s">
        <v>133</v>
      </c>
      <c r="C60" s="46"/>
      <c r="D60" s="46"/>
      <c r="E60" s="40">
        <v>1310.36</v>
      </c>
      <c r="F60" s="40">
        <v>1310.36</v>
      </c>
      <c r="G60" s="41" t="s">
        <v>102</v>
      </c>
      <c r="H60" s="41" t="s">
        <v>102</v>
      </c>
      <c r="I60" s="41" t="s">
        <v>102</v>
      </c>
      <c r="J60" s="67">
        <v>1.4908189529874583</v>
      </c>
    </row>
    <row r="61" spans="1:10" ht="25.5">
      <c r="A61" s="42">
        <v>48</v>
      </c>
      <c r="B61" s="47" t="s">
        <v>134</v>
      </c>
      <c r="C61" s="44" t="s">
        <v>135</v>
      </c>
      <c r="D61" s="44" t="s">
        <v>136</v>
      </c>
      <c r="E61" s="40">
        <v>1310.36</v>
      </c>
      <c r="F61" s="40">
        <v>1310.36</v>
      </c>
      <c r="G61" s="41" t="s">
        <v>102</v>
      </c>
      <c r="H61" s="41" t="s">
        <v>102</v>
      </c>
      <c r="I61" s="41" t="s">
        <v>102</v>
      </c>
      <c r="J61" s="67">
        <v>0.08993771962153094</v>
      </c>
    </row>
    <row r="62" spans="1:10" ht="12.75">
      <c r="A62" s="8">
        <v>49</v>
      </c>
      <c r="B62" s="47" t="s">
        <v>137</v>
      </c>
      <c r="C62" s="44" t="s">
        <v>138</v>
      </c>
      <c r="D62" s="44" t="s">
        <v>139</v>
      </c>
      <c r="E62" s="40">
        <v>1310.36</v>
      </c>
      <c r="F62" s="40">
        <v>1310.36</v>
      </c>
      <c r="G62" s="41" t="s">
        <v>102</v>
      </c>
      <c r="H62" s="41" t="s">
        <v>102</v>
      </c>
      <c r="I62" s="41" t="s">
        <v>102</v>
      </c>
      <c r="J62" s="67">
        <v>0.00017650800933600378</v>
      </c>
    </row>
    <row r="63" spans="1:10" ht="12.75">
      <c r="A63" s="42">
        <v>50</v>
      </c>
      <c r="B63" s="47" t="s">
        <v>140</v>
      </c>
      <c r="C63" s="44" t="s">
        <v>141</v>
      </c>
      <c r="D63" s="44" t="s">
        <v>142</v>
      </c>
      <c r="E63" s="40">
        <v>1310.36</v>
      </c>
      <c r="F63" s="40">
        <v>1310.36</v>
      </c>
      <c r="G63" s="41" t="s">
        <v>102</v>
      </c>
      <c r="H63" s="41" t="s">
        <v>102</v>
      </c>
      <c r="I63" s="41" t="s">
        <v>102</v>
      </c>
      <c r="J63" s="67">
        <v>0.0009101697206730023</v>
      </c>
    </row>
    <row r="64" spans="1:10" ht="12.75">
      <c r="A64" s="8">
        <v>51</v>
      </c>
      <c r="B64" s="47" t="s">
        <v>143</v>
      </c>
      <c r="C64" s="44" t="s">
        <v>144</v>
      </c>
      <c r="D64" s="44" t="s">
        <v>145</v>
      </c>
      <c r="E64" s="40">
        <v>1310.36</v>
      </c>
      <c r="F64" s="40">
        <v>1310.36</v>
      </c>
      <c r="G64" s="41" t="s">
        <v>102</v>
      </c>
      <c r="H64" s="41" t="s">
        <v>102</v>
      </c>
      <c r="I64" s="41" t="s">
        <v>102</v>
      </c>
      <c r="J64" s="68">
        <v>0.004779013526947309</v>
      </c>
    </row>
    <row r="65" spans="1:10" ht="12.75">
      <c r="A65" s="42">
        <v>52</v>
      </c>
      <c r="B65" s="47" t="s">
        <v>146</v>
      </c>
      <c r="C65" s="44" t="s">
        <v>147</v>
      </c>
      <c r="D65" s="44" t="s">
        <v>148</v>
      </c>
      <c r="E65" s="40">
        <v>1310.36</v>
      </c>
      <c r="F65" s="40">
        <v>1310.36</v>
      </c>
      <c r="G65" s="41" t="s">
        <v>102</v>
      </c>
      <c r="H65" s="41" t="s">
        <v>102</v>
      </c>
      <c r="I65" s="41" t="s">
        <v>102</v>
      </c>
      <c r="J65" s="67">
        <v>0.009023861404557531</v>
      </c>
    </row>
    <row r="66" spans="1:10" ht="25.5">
      <c r="A66" s="8">
        <v>53</v>
      </c>
      <c r="B66" s="47" t="s">
        <v>149</v>
      </c>
      <c r="C66" s="44" t="s">
        <v>150</v>
      </c>
      <c r="D66" s="44" t="s">
        <v>151</v>
      </c>
      <c r="E66" s="40">
        <v>1310.36</v>
      </c>
      <c r="F66" s="40">
        <v>1310.36</v>
      </c>
      <c r="G66" s="41" t="s">
        <v>102</v>
      </c>
      <c r="H66" s="41" t="s">
        <v>102</v>
      </c>
      <c r="I66" s="41" t="s">
        <v>102</v>
      </c>
      <c r="J66" s="67">
        <v>0.0008870705102814115</v>
      </c>
    </row>
    <row r="67" spans="1:10" ht="25.5">
      <c r="A67" s="42">
        <v>54</v>
      </c>
      <c r="B67" s="47" t="s">
        <v>152</v>
      </c>
      <c r="C67" s="44" t="s">
        <v>153</v>
      </c>
      <c r="D67" s="44" t="s">
        <v>154</v>
      </c>
      <c r="E67" s="40">
        <v>1310.36</v>
      </c>
      <c r="F67" s="40">
        <v>1310.36</v>
      </c>
      <c r="G67" s="41" t="s">
        <v>102</v>
      </c>
      <c r="H67" s="41" t="s">
        <v>102</v>
      </c>
      <c r="I67" s="41" t="s">
        <v>102</v>
      </c>
      <c r="J67" s="67">
        <v>0.0004503235917144158</v>
      </c>
    </row>
    <row r="68" spans="1:10" ht="25.5">
      <c r="A68" s="8">
        <v>55</v>
      </c>
      <c r="B68" s="47" t="s">
        <v>155</v>
      </c>
      <c r="C68" s="44" t="s">
        <v>156</v>
      </c>
      <c r="D68" s="44" t="s">
        <v>157</v>
      </c>
      <c r="E68" s="40">
        <v>1310.36</v>
      </c>
      <c r="F68" s="40">
        <v>1310.36</v>
      </c>
      <c r="G68" s="41" t="s">
        <v>102</v>
      </c>
      <c r="H68" s="41" t="s">
        <v>102</v>
      </c>
      <c r="I68" s="41" t="s">
        <v>102</v>
      </c>
      <c r="J68" s="67">
        <v>0.000933608513444332</v>
      </c>
    </row>
    <row r="69" spans="1:10" ht="25.5">
      <c r="A69" s="42">
        <v>56</v>
      </c>
      <c r="B69" s="47" t="s">
        <v>158</v>
      </c>
      <c r="C69" s="44" t="s">
        <v>159</v>
      </c>
      <c r="D69" s="44" t="s">
        <v>160</v>
      </c>
      <c r="E69" s="40">
        <v>1310.36</v>
      </c>
      <c r="F69" s="40">
        <v>1310.36</v>
      </c>
      <c r="G69" s="41" t="s">
        <v>102</v>
      </c>
      <c r="H69" s="41" t="s">
        <v>102</v>
      </c>
      <c r="I69" s="41" t="s">
        <v>102</v>
      </c>
      <c r="J69" s="66">
        <v>0.002286899557832339</v>
      </c>
    </row>
    <row r="70" spans="1:10" ht="12.75">
      <c r="A70" s="8">
        <v>57</v>
      </c>
      <c r="B70" s="45" t="s">
        <v>161</v>
      </c>
      <c r="C70" s="44"/>
      <c r="D70" s="44"/>
      <c r="E70" s="40">
        <v>1310.36</v>
      </c>
      <c r="F70" s="40">
        <v>1310.36</v>
      </c>
      <c r="G70" s="41" t="s">
        <v>102</v>
      </c>
      <c r="H70" s="41" t="s">
        <v>102</v>
      </c>
      <c r="I70" s="41" t="s">
        <v>102</v>
      </c>
      <c r="J70" s="65">
        <v>0.23719474812446478</v>
      </c>
    </row>
    <row r="71" spans="1:10" ht="12.75">
      <c r="A71" s="42">
        <v>58</v>
      </c>
      <c r="B71" s="47" t="s">
        <v>162</v>
      </c>
      <c r="C71" s="44" t="s">
        <v>163</v>
      </c>
      <c r="D71" s="44" t="s">
        <v>164</v>
      </c>
      <c r="E71" s="40">
        <v>1310.36</v>
      </c>
      <c r="F71" s="40">
        <v>1310.36</v>
      </c>
      <c r="G71" s="41" t="s">
        <v>102</v>
      </c>
      <c r="H71" s="41" t="s">
        <v>102</v>
      </c>
      <c r="I71" s="41" t="s">
        <v>102</v>
      </c>
      <c r="J71" s="66">
        <v>0.0009206145912805368</v>
      </c>
    </row>
    <row r="72" spans="1:10" ht="12.75">
      <c r="A72" s="8">
        <v>59</v>
      </c>
      <c r="B72" s="47" t="s">
        <v>165</v>
      </c>
      <c r="C72" s="44" t="s">
        <v>166</v>
      </c>
      <c r="D72" s="44" t="s">
        <v>167</v>
      </c>
      <c r="E72" s="40">
        <v>1310.36</v>
      </c>
      <c r="F72" s="40">
        <v>1310.36</v>
      </c>
      <c r="G72" s="41" t="s">
        <v>102</v>
      </c>
      <c r="H72" s="41" t="s">
        <v>102</v>
      </c>
      <c r="I72" s="41" t="s">
        <v>102</v>
      </c>
      <c r="J72" s="66">
        <v>9.3496E-05</v>
      </c>
    </row>
    <row r="73" spans="1:10" ht="12.75">
      <c r="A73" s="42">
        <v>60</v>
      </c>
      <c r="B73" s="47" t="s">
        <v>168</v>
      </c>
      <c r="C73" s="44" t="s">
        <v>169</v>
      </c>
      <c r="D73" s="44" t="s">
        <v>170</v>
      </c>
      <c r="E73" s="40">
        <v>1310.36</v>
      </c>
      <c r="F73" s="40">
        <v>1310.36</v>
      </c>
      <c r="G73" s="41" t="s">
        <v>102</v>
      </c>
      <c r="H73" s="41" t="s">
        <v>102</v>
      </c>
      <c r="I73" s="41" t="s">
        <v>102</v>
      </c>
      <c r="J73" s="66">
        <v>0.0005156313611903168</v>
      </c>
    </row>
    <row r="74" spans="1:10" ht="12.75">
      <c r="A74" s="8">
        <v>61</v>
      </c>
      <c r="B74" s="47" t="s">
        <v>171</v>
      </c>
      <c r="C74" s="44" t="s">
        <v>172</v>
      </c>
      <c r="D74" s="44" t="s">
        <v>173</v>
      </c>
      <c r="E74" s="40">
        <v>1310.36</v>
      </c>
      <c r="F74" s="40">
        <v>1310.36</v>
      </c>
      <c r="G74" s="41" t="s">
        <v>102</v>
      </c>
      <c r="H74" s="41" t="s">
        <v>102</v>
      </c>
      <c r="I74" s="41" t="s">
        <v>102</v>
      </c>
      <c r="J74" s="66">
        <v>0.00044273992539657436</v>
      </c>
    </row>
    <row r="75" spans="1:10" ht="12.75">
      <c r="A75" s="42">
        <v>62</v>
      </c>
      <c r="B75" s="47" t="s">
        <v>174</v>
      </c>
      <c r="C75" s="44" t="s">
        <v>175</v>
      </c>
      <c r="D75" s="44" t="s">
        <v>176</v>
      </c>
      <c r="E75" s="40">
        <v>1310.36</v>
      </c>
      <c r="F75" s="40">
        <v>1310.36</v>
      </c>
      <c r="G75" s="41" t="s">
        <v>102</v>
      </c>
      <c r="H75" s="41" t="s">
        <v>102</v>
      </c>
      <c r="I75" s="41" t="s">
        <v>102</v>
      </c>
      <c r="J75" s="66">
        <v>0.00018370070755340925</v>
      </c>
    </row>
    <row r="76" spans="1:10" ht="12.75">
      <c r="A76" s="8">
        <v>63</v>
      </c>
      <c r="B76" s="48" t="s">
        <v>177</v>
      </c>
      <c r="C76" s="44"/>
      <c r="D76" s="44"/>
      <c r="E76" s="40"/>
      <c r="F76" s="40"/>
      <c r="G76" s="41"/>
      <c r="H76" s="41"/>
      <c r="I76" s="41"/>
      <c r="J76" s="66"/>
    </row>
    <row r="77" spans="1:10" ht="33" customHeight="1">
      <c r="A77" s="42">
        <v>64</v>
      </c>
      <c r="B77" s="47" t="s">
        <v>178</v>
      </c>
      <c r="C77" s="44" t="s">
        <v>179</v>
      </c>
      <c r="D77" s="44" t="s">
        <v>180</v>
      </c>
      <c r="E77" s="40">
        <v>1310.36</v>
      </c>
      <c r="F77" s="40">
        <v>1310.36</v>
      </c>
      <c r="G77" s="41" t="s">
        <v>102</v>
      </c>
      <c r="H77" s="41" t="s">
        <v>102</v>
      </c>
      <c r="I77" s="41" t="s">
        <v>102</v>
      </c>
      <c r="J77" s="66">
        <v>0.005441224032023067</v>
      </c>
    </row>
    <row r="78" spans="1:10" ht="12.75">
      <c r="A78" s="8">
        <v>65</v>
      </c>
      <c r="B78" s="47" t="s">
        <v>181</v>
      </c>
      <c r="C78" s="44" t="s">
        <v>182</v>
      </c>
      <c r="D78" s="44" t="s">
        <v>183</v>
      </c>
      <c r="E78" s="40">
        <v>1310.36</v>
      </c>
      <c r="F78" s="40">
        <v>1310.36</v>
      </c>
      <c r="G78" s="41" t="s">
        <v>102</v>
      </c>
      <c r="H78" s="41" t="s">
        <v>102</v>
      </c>
      <c r="I78" s="41" t="s">
        <v>102</v>
      </c>
      <c r="J78" s="66">
        <v>0.021128937947255066</v>
      </c>
    </row>
    <row r="79" spans="1:10" ht="12.75">
      <c r="A79" s="42">
        <v>66</v>
      </c>
      <c r="B79" s="47" t="s">
        <v>184</v>
      </c>
      <c r="C79" s="49" t="s">
        <v>185</v>
      </c>
      <c r="D79" s="49" t="s">
        <v>186</v>
      </c>
      <c r="E79" s="40">
        <v>1310.36</v>
      </c>
      <c r="F79" s="40">
        <v>1310.36</v>
      </c>
      <c r="G79" s="41" t="s">
        <v>102</v>
      </c>
      <c r="H79" s="41" t="s">
        <v>102</v>
      </c>
      <c r="I79" s="41" t="s">
        <v>102</v>
      </c>
      <c r="J79" s="66">
        <v>0.2981731015165516</v>
      </c>
    </row>
    <row r="80" spans="2:10" ht="15">
      <c r="B80" s="52" t="s">
        <v>108</v>
      </c>
      <c r="C80" s="52"/>
      <c r="D80" s="52"/>
      <c r="E80" s="52"/>
      <c r="F80" s="52"/>
      <c r="G80" s="52"/>
      <c r="H80" s="52"/>
      <c r="I80" s="52"/>
      <c r="J80" s="52"/>
    </row>
  </sheetData>
  <sheetProtection/>
  <mergeCells count="56"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HC6:HL6"/>
    <mergeCell ref="BI6:BR6"/>
    <mergeCell ref="BS6:CB6"/>
    <mergeCell ref="CC6:CL6"/>
    <mergeCell ref="CM6:CV6"/>
    <mergeCell ref="CW6:DF6"/>
    <mergeCell ref="DG6:DP6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IG7:IP7"/>
    <mergeCell ref="IQ7:IV7"/>
    <mergeCell ref="EK7:ET7"/>
    <mergeCell ref="EU7:FD7"/>
    <mergeCell ref="FE7:FN7"/>
    <mergeCell ref="FO7:FX7"/>
    <mergeCell ref="FY7:GH7"/>
    <mergeCell ref="GI7:GR7"/>
    <mergeCell ref="HM7:HV7"/>
    <mergeCell ref="HW7:IF7"/>
    <mergeCell ref="CC7:CL7"/>
    <mergeCell ref="CM7:CV7"/>
    <mergeCell ref="CW7:DF7"/>
    <mergeCell ref="DG7:DP7"/>
    <mergeCell ref="DQ7:DZ7"/>
    <mergeCell ref="EA7:EJ7"/>
    <mergeCell ref="B80:J80"/>
    <mergeCell ref="B12:J12"/>
    <mergeCell ref="A8:J8"/>
    <mergeCell ref="B57:J57"/>
    <mergeCell ref="GS7:HB7"/>
    <mergeCell ref="HC7:HL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98" zoomScaleSheetLayoutView="98" zoomScalePageLayoutView="0" workbookViewId="0" topLeftCell="A43">
      <selection activeCell="J58" sqref="J58:J79"/>
    </sheetView>
  </sheetViews>
  <sheetFormatPr defaultColWidth="9.00390625" defaultRowHeight="12.75"/>
  <cols>
    <col min="1" max="1" width="5.875" style="23" customWidth="1"/>
    <col min="2" max="2" width="41.875" style="23" customWidth="1"/>
    <col min="3" max="3" width="30.875" style="23" customWidth="1"/>
    <col min="4" max="4" width="34.00390625" style="23" customWidth="1"/>
    <col min="5" max="5" width="17.375" style="23" customWidth="1"/>
    <col min="6" max="6" width="16.625" style="23" customWidth="1"/>
    <col min="7" max="7" width="15.375" style="23" customWidth="1"/>
    <col min="8" max="8" width="15.00390625" style="23" customWidth="1"/>
    <col min="9" max="9" width="18.75390625" style="23" customWidth="1"/>
    <col min="10" max="10" width="16.875" style="23" customWidth="1"/>
    <col min="11" max="11" width="9.125" style="23" customWidth="1"/>
    <col min="12" max="16384" width="9.125" style="23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2" t="s">
        <v>6</v>
      </c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2" t="s">
        <v>3</v>
      </c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2" t="s">
        <v>7</v>
      </c>
    </row>
    <row r="4" spans="1:10" ht="15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25" t="s">
        <v>8</v>
      </c>
    </row>
    <row r="6" spans="1:256" ht="16.5">
      <c r="A6" s="56" t="s">
        <v>103</v>
      </c>
      <c r="B6" s="56"/>
      <c r="C6" s="56"/>
      <c r="D6" s="56"/>
      <c r="E6" s="56"/>
      <c r="F6" s="56"/>
      <c r="G6" s="56"/>
      <c r="H6" s="56"/>
      <c r="I6" s="56"/>
      <c r="J6" s="56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6.5">
      <c r="A7" s="56" t="s">
        <v>104</v>
      </c>
      <c r="B7" s="56"/>
      <c r="C7" s="56"/>
      <c r="D7" s="56"/>
      <c r="E7" s="56"/>
      <c r="F7" s="56"/>
      <c r="G7" s="56"/>
      <c r="H7" s="56"/>
      <c r="I7" s="56"/>
      <c r="J7" s="56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0" ht="16.5">
      <c r="A8" s="56" t="s">
        <v>128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5.7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ht="128.2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2</v>
      </c>
    </row>
    <row r="11" spans="1:10" ht="12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</row>
    <row r="12" spans="1:10" ht="12.75">
      <c r="A12" s="51"/>
      <c r="B12" s="53" t="s">
        <v>188</v>
      </c>
      <c r="C12" s="54"/>
      <c r="D12" s="54"/>
      <c r="E12" s="54"/>
      <c r="F12" s="54"/>
      <c r="G12" s="54"/>
      <c r="H12" s="54"/>
      <c r="I12" s="54"/>
      <c r="J12" s="55"/>
    </row>
    <row r="13" spans="1:10" ht="12.75">
      <c r="A13" s="28">
        <v>1</v>
      </c>
      <c r="B13" s="29" t="s">
        <v>121</v>
      </c>
      <c r="C13" s="30"/>
      <c r="D13" s="30"/>
      <c r="E13" s="31">
        <v>1310.36</v>
      </c>
      <c r="F13" s="31">
        <v>1310.36</v>
      </c>
      <c r="G13" s="32" t="s">
        <v>102</v>
      </c>
      <c r="H13" s="32" t="s">
        <v>102</v>
      </c>
      <c r="I13" s="32" t="s">
        <v>102</v>
      </c>
      <c r="J13" s="32">
        <f>(920+710+1200+960+510+1200)/12-'[2]июнь'!$F$65</f>
        <v>399.9510622145894</v>
      </c>
    </row>
    <row r="14" spans="1:10" ht="12.75">
      <c r="A14" s="33">
        <v>2</v>
      </c>
      <c r="B14" s="34" t="s">
        <v>14</v>
      </c>
      <c r="C14" s="15" t="s">
        <v>49</v>
      </c>
      <c r="D14" s="15" t="s">
        <v>50</v>
      </c>
      <c r="E14" s="31">
        <v>1310.36</v>
      </c>
      <c r="F14" s="31">
        <v>1310.36</v>
      </c>
      <c r="G14" s="32" t="s">
        <v>102</v>
      </c>
      <c r="H14" s="32" t="s">
        <v>102</v>
      </c>
      <c r="I14" s="32" t="s">
        <v>102</v>
      </c>
      <c r="J14" s="32">
        <f>'[1]проектная производит.'!$D$4-'[2]июнь'!$F$20</f>
        <v>0.353285</v>
      </c>
    </row>
    <row r="15" spans="1:10" ht="12.75">
      <c r="A15" s="28">
        <v>3</v>
      </c>
      <c r="B15" s="34" t="s">
        <v>15</v>
      </c>
      <c r="C15" s="15" t="s">
        <v>51</v>
      </c>
      <c r="D15" s="15" t="s">
        <v>52</v>
      </c>
      <c r="E15" s="31">
        <v>1310.36</v>
      </c>
      <c r="F15" s="31">
        <v>1310.36</v>
      </c>
      <c r="G15" s="32" t="s">
        <v>102</v>
      </c>
      <c r="H15" s="32" t="s">
        <v>102</v>
      </c>
      <c r="I15" s="32" t="s">
        <v>102</v>
      </c>
      <c r="J15" s="32">
        <f>'[1]проектная производит.'!$D$5-'[2]июнь'!$F$21</f>
        <v>0.881521</v>
      </c>
    </row>
    <row r="16" spans="1:10" ht="12.75">
      <c r="A16" s="33">
        <v>4</v>
      </c>
      <c r="B16" s="34" t="s">
        <v>16</v>
      </c>
      <c r="C16" s="15" t="s">
        <v>51</v>
      </c>
      <c r="D16" s="15" t="s">
        <v>53</v>
      </c>
      <c r="E16" s="31">
        <v>1310.36</v>
      </c>
      <c r="F16" s="31">
        <v>1310.36</v>
      </c>
      <c r="G16" s="32" t="s">
        <v>102</v>
      </c>
      <c r="H16" s="32" t="s">
        <v>102</v>
      </c>
      <c r="I16" s="32" t="s">
        <v>102</v>
      </c>
      <c r="J16" s="32">
        <f>'[1]проектная производит.'!$D$6-'[2]июнь'!$F$22</f>
        <v>0.13237566666666667</v>
      </c>
    </row>
    <row r="17" spans="1:10" ht="12.75">
      <c r="A17" s="28">
        <v>5</v>
      </c>
      <c r="B17" s="34" t="s">
        <v>17</v>
      </c>
      <c r="C17" s="15" t="s">
        <v>51</v>
      </c>
      <c r="D17" s="15" t="s">
        <v>54</v>
      </c>
      <c r="E17" s="31">
        <v>1310.36</v>
      </c>
      <c r="F17" s="31">
        <v>1310.36</v>
      </c>
      <c r="G17" s="32" t="s">
        <v>102</v>
      </c>
      <c r="H17" s="32" t="s">
        <v>102</v>
      </c>
      <c r="I17" s="32" t="s">
        <v>102</v>
      </c>
      <c r="J17" s="32">
        <f>'[1]проектная производит.'!$D$7-'[2]июнь'!$F$23</f>
        <v>0.28334766666666666</v>
      </c>
    </row>
    <row r="18" spans="1:10" ht="12.75">
      <c r="A18" s="33">
        <v>6</v>
      </c>
      <c r="B18" s="34" t="s">
        <v>18</v>
      </c>
      <c r="C18" s="15" t="s">
        <v>55</v>
      </c>
      <c r="D18" s="15" t="s">
        <v>56</v>
      </c>
      <c r="E18" s="31">
        <v>1310.36</v>
      </c>
      <c r="F18" s="31">
        <v>1310.36</v>
      </c>
      <c r="G18" s="32" t="s">
        <v>102</v>
      </c>
      <c r="H18" s="32" t="s">
        <v>102</v>
      </c>
      <c r="I18" s="32" t="s">
        <v>102</v>
      </c>
      <c r="J18" s="32">
        <f>'[1]проектная производит.'!$D$9-'[2]июнь'!$F$24</f>
        <v>0.36010700000000007</v>
      </c>
    </row>
    <row r="19" spans="1:10" ht="12.75">
      <c r="A19" s="28">
        <v>7</v>
      </c>
      <c r="B19" s="34" t="s">
        <v>19</v>
      </c>
      <c r="C19" s="15" t="s">
        <v>58</v>
      </c>
      <c r="D19" s="15" t="s">
        <v>59</v>
      </c>
      <c r="E19" s="31">
        <v>1310.36</v>
      </c>
      <c r="F19" s="31">
        <v>1310.36</v>
      </c>
      <c r="G19" s="32" t="s">
        <v>102</v>
      </c>
      <c r="H19" s="32" t="s">
        <v>102</v>
      </c>
      <c r="I19" s="32" t="s">
        <v>102</v>
      </c>
      <c r="J19" s="32">
        <f>'[1]проектная производит.'!$D$13-'[2]июнь'!$F$26</f>
        <v>1.2807386666666667</v>
      </c>
    </row>
    <row r="20" spans="1:10" ht="12.75">
      <c r="A20" s="33">
        <v>8</v>
      </c>
      <c r="B20" s="34" t="s">
        <v>20</v>
      </c>
      <c r="C20" s="15" t="s">
        <v>60</v>
      </c>
      <c r="D20" s="15" t="s">
        <v>61</v>
      </c>
      <c r="E20" s="31">
        <v>1310.36</v>
      </c>
      <c r="F20" s="31">
        <v>1310.36</v>
      </c>
      <c r="G20" s="32" t="s">
        <v>102</v>
      </c>
      <c r="H20" s="32" t="s">
        <v>102</v>
      </c>
      <c r="I20" s="32" t="s">
        <v>102</v>
      </c>
      <c r="J20" s="32">
        <f>'[1]проектная производит.'!$D$15-'[2]июнь'!$F$30</f>
        <v>4.161870666666667</v>
      </c>
    </row>
    <row r="21" spans="1:10" ht="12.75">
      <c r="A21" s="28">
        <v>9</v>
      </c>
      <c r="B21" s="34" t="s">
        <v>21</v>
      </c>
      <c r="C21" s="15" t="s">
        <v>62</v>
      </c>
      <c r="D21" s="15" t="s">
        <v>63</v>
      </c>
      <c r="E21" s="31">
        <v>1310.36</v>
      </c>
      <c r="F21" s="31">
        <v>1310.36</v>
      </c>
      <c r="G21" s="32" t="s">
        <v>102</v>
      </c>
      <c r="H21" s="32" t="s">
        <v>102</v>
      </c>
      <c r="I21" s="32" t="s">
        <v>102</v>
      </c>
      <c r="J21" s="32">
        <f>'[1]проектная производит.'!$D$61-'[2]июнь'!$F$32</f>
        <v>30.686527</v>
      </c>
    </row>
    <row r="22" spans="1:10" ht="12.75">
      <c r="A22" s="33">
        <v>10</v>
      </c>
      <c r="B22" s="34" t="s">
        <v>22</v>
      </c>
      <c r="C22" s="15" t="s">
        <v>64</v>
      </c>
      <c r="D22" s="15" t="s">
        <v>65</v>
      </c>
      <c r="E22" s="31">
        <v>1310.36</v>
      </c>
      <c r="F22" s="31">
        <v>1310.36</v>
      </c>
      <c r="G22" s="32" t="s">
        <v>102</v>
      </c>
      <c r="H22" s="32" t="s">
        <v>102</v>
      </c>
      <c r="I22" s="32" t="s">
        <v>102</v>
      </c>
      <c r="J22" s="32">
        <f>'[1]проектная производит.'!$D$18-'[2]июнь'!$F$31</f>
        <v>0.16543366666666665</v>
      </c>
    </row>
    <row r="23" spans="1:10" ht="12.75">
      <c r="A23" s="28">
        <v>11</v>
      </c>
      <c r="B23" s="29" t="s">
        <v>23</v>
      </c>
      <c r="C23" s="15" t="s">
        <v>66</v>
      </c>
      <c r="D23" s="15" t="s">
        <v>125</v>
      </c>
      <c r="E23" s="31">
        <v>1310.36</v>
      </c>
      <c r="F23" s="31">
        <v>1310.36</v>
      </c>
      <c r="G23" s="32" t="s">
        <v>102</v>
      </c>
      <c r="H23" s="32" t="s">
        <v>102</v>
      </c>
      <c r="I23" s="32" t="s">
        <v>102</v>
      </c>
      <c r="J23" s="32">
        <f>'[1]проектная производит.'!$D$19-'[2]июнь'!$F$34-'[2]июнь'!$F$33</f>
        <v>1.8766333333333332</v>
      </c>
    </row>
    <row r="24" spans="1:10" ht="12.75">
      <c r="A24" s="33">
        <v>12</v>
      </c>
      <c r="B24" s="35" t="s">
        <v>24</v>
      </c>
      <c r="C24" s="15" t="s">
        <v>68</v>
      </c>
      <c r="D24" s="15" t="s">
        <v>69</v>
      </c>
      <c r="E24" s="31">
        <v>1310.36</v>
      </c>
      <c r="F24" s="31">
        <v>1310.36</v>
      </c>
      <c r="G24" s="32" t="s">
        <v>102</v>
      </c>
      <c r="H24" s="32" t="s">
        <v>102</v>
      </c>
      <c r="I24" s="32" t="s">
        <v>102</v>
      </c>
      <c r="J24" s="32">
        <f>'[1]проектная производит.'!$D$20-'[2]июнь'!$F$33</f>
        <v>1.6438786666666667</v>
      </c>
    </row>
    <row r="25" spans="1:10" ht="12.75">
      <c r="A25" s="28">
        <v>13</v>
      </c>
      <c r="B25" s="35" t="s">
        <v>25</v>
      </c>
      <c r="C25" s="15" t="s">
        <v>68</v>
      </c>
      <c r="D25" s="15" t="s">
        <v>70</v>
      </c>
      <c r="E25" s="31">
        <v>1310.36</v>
      </c>
      <c r="F25" s="31">
        <v>1310.36</v>
      </c>
      <c r="G25" s="32" t="s">
        <v>102</v>
      </c>
      <c r="H25" s="32" t="s">
        <v>102</v>
      </c>
      <c r="I25" s="32" t="s">
        <v>102</v>
      </c>
      <c r="J25" s="32">
        <f>'[1]проектная производит.'!$D$21-'[2]июнь'!$F$34</f>
        <v>0.2827546666666667</v>
      </c>
    </row>
    <row r="26" spans="1:10" ht="12.75">
      <c r="A26" s="33">
        <v>14</v>
      </c>
      <c r="B26" s="34" t="s">
        <v>26</v>
      </c>
      <c r="C26" s="15" t="s">
        <v>71</v>
      </c>
      <c r="D26" s="15" t="s">
        <v>72</v>
      </c>
      <c r="E26" s="31">
        <v>1310.36</v>
      </c>
      <c r="F26" s="31">
        <v>1310.36</v>
      </c>
      <c r="G26" s="32" t="s">
        <v>102</v>
      </c>
      <c r="H26" s="32" t="s">
        <v>102</v>
      </c>
      <c r="I26" s="32" t="s">
        <v>102</v>
      </c>
      <c r="J26" s="32">
        <f>'[1]проектная производит.'!$D$22-'[2]июнь'!$F$35</f>
        <v>8.160336666666666</v>
      </c>
    </row>
    <row r="27" spans="1:10" ht="12.75">
      <c r="A27" s="28">
        <v>15</v>
      </c>
      <c r="B27" s="34" t="s">
        <v>27</v>
      </c>
      <c r="C27" s="15" t="s">
        <v>73</v>
      </c>
      <c r="D27" s="15" t="s">
        <v>74</v>
      </c>
      <c r="E27" s="31">
        <v>1310.36</v>
      </c>
      <c r="F27" s="31">
        <v>1310.36</v>
      </c>
      <c r="G27" s="32" t="s">
        <v>102</v>
      </c>
      <c r="H27" s="32" t="s">
        <v>102</v>
      </c>
      <c r="I27" s="32" t="s">
        <v>102</v>
      </c>
      <c r="J27" s="32">
        <f>'[1]проектная производит.'!$D$24-'[2]июнь'!$F$40</f>
        <v>0.4923</v>
      </c>
    </row>
    <row r="28" spans="1:10" ht="12.75">
      <c r="A28" s="33">
        <v>16</v>
      </c>
      <c r="B28" s="29" t="s">
        <v>28</v>
      </c>
      <c r="C28" s="15" t="s">
        <v>75</v>
      </c>
      <c r="D28" s="15" t="s">
        <v>76</v>
      </c>
      <c r="E28" s="31">
        <v>1310.36</v>
      </c>
      <c r="F28" s="31">
        <v>1310.36</v>
      </c>
      <c r="G28" s="32" t="s">
        <v>102</v>
      </c>
      <c r="H28" s="32" t="s">
        <v>102</v>
      </c>
      <c r="I28" s="32" t="s">
        <v>102</v>
      </c>
      <c r="J28" s="32">
        <f>'[1]проектная производит.'!$D$27-'[2]июнь'!$F$38</f>
        <v>20.039842666666665</v>
      </c>
    </row>
    <row r="29" spans="1:10" ht="12.75">
      <c r="A29" s="28">
        <v>17</v>
      </c>
      <c r="B29" s="34" t="s">
        <v>29</v>
      </c>
      <c r="C29" s="15" t="s">
        <v>77</v>
      </c>
      <c r="D29" s="15" t="s">
        <v>78</v>
      </c>
      <c r="E29" s="31">
        <v>1310.36</v>
      </c>
      <c r="F29" s="31">
        <v>1310.36</v>
      </c>
      <c r="G29" s="32" t="s">
        <v>102</v>
      </c>
      <c r="H29" s="32" t="s">
        <v>102</v>
      </c>
      <c r="I29" s="32" t="s">
        <v>102</v>
      </c>
      <c r="J29" s="32">
        <f>'[1]проектная производит.'!$D$28-'[2]июнь'!$F$37</f>
        <v>0.7365413333333334</v>
      </c>
    </row>
    <row r="30" spans="1:10" ht="12.75">
      <c r="A30" s="33">
        <v>18</v>
      </c>
      <c r="B30" s="29" t="s">
        <v>30</v>
      </c>
      <c r="C30" s="15" t="s">
        <v>77</v>
      </c>
      <c r="D30" s="15" t="s">
        <v>79</v>
      </c>
      <c r="E30" s="31">
        <v>1310.36</v>
      </c>
      <c r="F30" s="31">
        <v>1310.36</v>
      </c>
      <c r="G30" s="32" t="s">
        <v>102</v>
      </c>
      <c r="H30" s="32" t="s">
        <v>102</v>
      </c>
      <c r="I30" s="32" t="s">
        <v>102</v>
      </c>
      <c r="J30" s="32">
        <f>'[1]проектная производит.'!$D$30-'[2]июнь'!$F$39</f>
        <v>14.768811666666666</v>
      </c>
    </row>
    <row r="31" spans="1:10" ht="12.75">
      <c r="A31" s="28">
        <v>19</v>
      </c>
      <c r="B31" s="34" t="s">
        <v>31</v>
      </c>
      <c r="C31" s="15" t="s">
        <v>77</v>
      </c>
      <c r="D31" s="15" t="s">
        <v>80</v>
      </c>
      <c r="E31" s="31">
        <v>1310.36</v>
      </c>
      <c r="F31" s="31">
        <v>1310.36</v>
      </c>
      <c r="G31" s="32" t="s">
        <v>102</v>
      </c>
      <c r="H31" s="32" t="s">
        <v>102</v>
      </c>
      <c r="I31" s="32" t="s">
        <v>102</v>
      </c>
      <c r="J31" s="32">
        <f>'[1]проектная производит.'!$D$31-'[2]июнь'!$F$39</f>
        <v>0.6438116666666667</v>
      </c>
    </row>
    <row r="32" spans="1:10" ht="12.75">
      <c r="A32" s="33">
        <v>20</v>
      </c>
      <c r="B32" s="29" t="s">
        <v>32</v>
      </c>
      <c r="C32" s="15" t="s">
        <v>77</v>
      </c>
      <c r="D32" s="15" t="s">
        <v>81</v>
      </c>
      <c r="E32" s="31">
        <v>1310.36</v>
      </c>
      <c r="F32" s="31">
        <v>1310.36</v>
      </c>
      <c r="G32" s="32" t="s">
        <v>102</v>
      </c>
      <c r="H32" s="32" t="s">
        <v>102</v>
      </c>
      <c r="I32" s="32" t="s">
        <v>102</v>
      </c>
      <c r="J32" s="32">
        <f>'[1]проектная производит.'!$D$32-'[2]июнь'!$F$36</f>
        <v>13.67544</v>
      </c>
    </row>
    <row r="33" spans="1:10" ht="12.75">
      <c r="A33" s="28">
        <v>21</v>
      </c>
      <c r="B33" s="34" t="s">
        <v>33</v>
      </c>
      <c r="C33" s="15" t="s">
        <v>32</v>
      </c>
      <c r="D33" s="15" t="s">
        <v>82</v>
      </c>
      <c r="E33" s="31">
        <v>1310.36</v>
      </c>
      <c r="F33" s="31">
        <v>1310.36</v>
      </c>
      <c r="G33" s="32" t="s">
        <v>102</v>
      </c>
      <c r="H33" s="32" t="s">
        <v>102</v>
      </c>
      <c r="I33" s="32" t="s">
        <v>102</v>
      </c>
      <c r="J33" s="32">
        <f>'[1]проектная производит.'!$D$33-'[2]июнь'!$F$36</f>
        <v>0.6546066666666667</v>
      </c>
    </row>
    <row r="34" spans="1:10" ht="12.75">
      <c r="A34" s="33">
        <v>22</v>
      </c>
      <c r="B34" s="29" t="s">
        <v>34</v>
      </c>
      <c r="C34" s="15" t="s">
        <v>83</v>
      </c>
      <c r="D34" s="15" t="s">
        <v>122</v>
      </c>
      <c r="E34" s="31">
        <v>1310.36</v>
      </c>
      <c r="F34" s="31">
        <v>1310.36</v>
      </c>
      <c r="G34" s="32" t="s">
        <v>102</v>
      </c>
      <c r="H34" s="32" t="s">
        <v>102</v>
      </c>
      <c r="I34" s="32" t="s">
        <v>102</v>
      </c>
      <c r="J34" s="32">
        <f>'[1]проектная производит.'!$D$34-'[2]июнь'!$F$27-'[2]июнь'!$F$28-'[2]июнь'!$F$29</f>
        <v>9.638938333333332</v>
      </c>
    </row>
    <row r="35" spans="1:10" ht="12.75">
      <c r="A35" s="28">
        <v>23</v>
      </c>
      <c r="B35" s="34" t="s">
        <v>35</v>
      </c>
      <c r="C35" s="15" t="s">
        <v>84</v>
      </c>
      <c r="D35" s="15" t="s">
        <v>85</v>
      </c>
      <c r="E35" s="31">
        <v>1310.36</v>
      </c>
      <c r="F35" s="31">
        <v>1310.36</v>
      </c>
      <c r="G35" s="32" t="s">
        <v>102</v>
      </c>
      <c r="H35" s="32" t="s">
        <v>102</v>
      </c>
      <c r="I35" s="32" t="s">
        <v>102</v>
      </c>
      <c r="J35" s="32">
        <f>'[1]проектная производит.'!$D$35-'[2]июнь'!$F$27</f>
        <v>0.7175916666666666</v>
      </c>
    </row>
    <row r="36" spans="1:10" ht="12.75">
      <c r="A36" s="33">
        <v>24</v>
      </c>
      <c r="B36" s="34" t="s">
        <v>36</v>
      </c>
      <c r="C36" s="15" t="s">
        <v>84</v>
      </c>
      <c r="D36" s="15" t="s">
        <v>86</v>
      </c>
      <c r="E36" s="31">
        <v>1310.36</v>
      </c>
      <c r="F36" s="31">
        <v>1310.36</v>
      </c>
      <c r="G36" s="32" t="s">
        <v>102</v>
      </c>
      <c r="H36" s="32" t="s">
        <v>102</v>
      </c>
      <c r="I36" s="32" t="s">
        <v>102</v>
      </c>
      <c r="J36" s="32">
        <f>'[1]проектная производит.'!$D$36-'[2]июнь'!$F$28</f>
        <v>0.7213466666666666</v>
      </c>
    </row>
    <row r="37" spans="1:10" ht="12.75">
      <c r="A37" s="28">
        <v>25</v>
      </c>
      <c r="B37" s="34" t="s">
        <v>110</v>
      </c>
      <c r="C37" s="15" t="s">
        <v>84</v>
      </c>
      <c r="D37" s="34" t="s">
        <v>111</v>
      </c>
      <c r="E37" s="31">
        <v>1310.36</v>
      </c>
      <c r="F37" s="31">
        <v>1310.36</v>
      </c>
      <c r="G37" s="32" t="s">
        <v>102</v>
      </c>
      <c r="H37" s="32" t="s">
        <v>102</v>
      </c>
      <c r="I37" s="32" t="s">
        <v>102</v>
      </c>
      <c r="J37" s="32">
        <f>'[1]проектная производит.'!$D$55-'[2]июнь'!$F$29</f>
        <v>0.1343201754385965</v>
      </c>
    </row>
    <row r="38" spans="1:10" ht="12.75">
      <c r="A38" s="33">
        <v>26</v>
      </c>
      <c r="B38" s="34" t="s">
        <v>37</v>
      </c>
      <c r="C38" s="15" t="s">
        <v>87</v>
      </c>
      <c r="D38" s="15" t="s">
        <v>88</v>
      </c>
      <c r="E38" s="31">
        <v>1310.36</v>
      </c>
      <c r="F38" s="31">
        <v>1310.36</v>
      </c>
      <c r="G38" s="32" t="s">
        <v>102</v>
      </c>
      <c r="H38" s="32" t="s">
        <v>102</v>
      </c>
      <c r="I38" s="32" t="s">
        <v>102</v>
      </c>
      <c r="J38" s="32">
        <f>'[1]проектная производит.'!$D$38-'[2]июнь'!$F$41</f>
        <v>44</v>
      </c>
    </row>
    <row r="39" spans="1:10" ht="12.75">
      <c r="A39" s="28">
        <v>27</v>
      </c>
      <c r="B39" s="29" t="s">
        <v>38</v>
      </c>
      <c r="C39" s="15" t="s">
        <v>57</v>
      </c>
      <c r="D39" s="15" t="s">
        <v>89</v>
      </c>
      <c r="E39" s="31">
        <v>1310.36</v>
      </c>
      <c r="F39" s="31">
        <v>1310.36</v>
      </c>
      <c r="G39" s="32" t="s">
        <v>102</v>
      </c>
      <c r="H39" s="32" t="s">
        <v>102</v>
      </c>
      <c r="I39" s="32" t="s">
        <v>102</v>
      </c>
      <c r="J39" s="32">
        <f>'[1]проектная производит.'!$D$38+'[2]июнь'!$F$42</f>
        <v>44.1209</v>
      </c>
    </row>
    <row r="40" spans="1:10" ht="12.75">
      <c r="A40" s="33">
        <v>28</v>
      </c>
      <c r="B40" s="34" t="s">
        <v>39</v>
      </c>
      <c r="C40" s="15" t="s">
        <v>90</v>
      </c>
      <c r="D40" s="15" t="s">
        <v>91</v>
      </c>
      <c r="E40" s="31">
        <v>1310.36</v>
      </c>
      <c r="F40" s="31">
        <v>1310.36</v>
      </c>
      <c r="G40" s="32" t="s">
        <v>102</v>
      </c>
      <c r="H40" s="32" t="s">
        <v>102</v>
      </c>
      <c r="I40" s="32" t="s">
        <v>102</v>
      </c>
      <c r="J40" s="32">
        <f>'[1]проектная производит.'!$D$39-'[2]июнь'!$F$42</f>
        <v>7.1791</v>
      </c>
    </row>
    <row r="41" spans="1:10" ht="12.75">
      <c r="A41" s="28">
        <v>29</v>
      </c>
      <c r="B41" s="29" t="s">
        <v>40</v>
      </c>
      <c r="C41" s="15" t="s">
        <v>90</v>
      </c>
      <c r="D41" s="15" t="s">
        <v>41</v>
      </c>
      <c r="E41" s="31">
        <v>1310.36</v>
      </c>
      <c r="F41" s="31">
        <v>1310.36</v>
      </c>
      <c r="G41" s="32" t="s">
        <v>102</v>
      </c>
      <c r="H41" s="32" t="s">
        <v>102</v>
      </c>
      <c r="I41" s="32" t="s">
        <v>102</v>
      </c>
      <c r="J41" s="32">
        <f>'[1]проектная производит.'!$D$40-'[2]июнь'!$F$43-'[2]июнь'!$F$44-'[2]июнь'!$F$45-'[2]июнь'!$F$46-'[2]июнь'!$F$47-'[2]июнь'!$F$48-'[2]июнь'!$F$49-'[2]июнь'!$F$50-'[2]июнь'!$F$51-'[2]июнь'!$F$52-'[2]июнь'!$F$53</f>
        <v>43.60515800000001</v>
      </c>
    </row>
    <row r="42" spans="1:10" ht="12.75">
      <c r="A42" s="33">
        <v>30</v>
      </c>
      <c r="B42" s="29" t="s">
        <v>41</v>
      </c>
      <c r="C42" s="15" t="s">
        <v>92</v>
      </c>
      <c r="D42" s="15" t="s">
        <v>93</v>
      </c>
      <c r="E42" s="31">
        <v>1310.36</v>
      </c>
      <c r="F42" s="31">
        <v>1310.36</v>
      </c>
      <c r="G42" s="32" t="s">
        <v>102</v>
      </c>
      <c r="H42" s="32" t="s">
        <v>102</v>
      </c>
      <c r="I42" s="32" t="s">
        <v>102</v>
      </c>
      <c r="J42" s="32">
        <f>'[1]проектная производит.'!$D$41-'[2]июнь'!$F$47</f>
        <v>3.671450333333333</v>
      </c>
    </row>
    <row r="43" spans="1:10" ht="12.75">
      <c r="A43" s="28">
        <v>31</v>
      </c>
      <c r="B43" s="34" t="s">
        <v>42</v>
      </c>
      <c r="C43" s="15" t="s">
        <v>41</v>
      </c>
      <c r="D43" s="15" t="s">
        <v>94</v>
      </c>
      <c r="E43" s="31">
        <v>1310.36</v>
      </c>
      <c r="F43" s="31">
        <v>1310.36</v>
      </c>
      <c r="G43" s="32" t="s">
        <v>102</v>
      </c>
      <c r="H43" s="32" t="s">
        <v>102</v>
      </c>
      <c r="I43" s="32" t="s">
        <v>102</v>
      </c>
      <c r="J43" s="32">
        <f>'[1]проектная производит.'!$D$43-'[2]июнь'!$F$43</f>
        <v>3.6159049999999997</v>
      </c>
    </row>
    <row r="44" spans="1:10" ht="12.75">
      <c r="A44" s="33">
        <v>32</v>
      </c>
      <c r="B44" s="34" t="s">
        <v>43</v>
      </c>
      <c r="C44" s="15" t="s">
        <v>41</v>
      </c>
      <c r="D44" s="15" t="s">
        <v>95</v>
      </c>
      <c r="E44" s="31">
        <v>1310.36</v>
      </c>
      <c r="F44" s="31">
        <v>1310.36</v>
      </c>
      <c r="G44" s="32" t="s">
        <v>102</v>
      </c>
      <c r="H44" s="32" t="s">
        <v>102</v>
      </c>
      <c r="I44" s="32" t="s">
        <v>102</v>
      </c>
      <c r="J44" s="32">
        <f>'[1]проектная производит.'!$D$44-'[2]июнь'!$F$46</f>
        <v>1.446559</v>
      </c>
    </row>
    <row r="45" spans="1:10" ht="12.75">
      <c r="A45" s="28">
        <v>33</v>
      </c>
      <c r="B45" s="34" t="s">
        <v>44</v>
      </c>
      <c r="C45" s="36" t="s">
        <v>41</v>
      </c>
      <c r="D45" s="36" t="s">
        <v>96</v>
      </c>
      <c r="E45" s="31">
        <v>1310.36</v>
      </c>
      <c r="F45" s="31">
        <v>1310.36</v>
      </c>
      <c r="G45" s="32" t="s">
        <v>102</v>
      </c>
      <c r="H45" s="32" t="s">
        <v>102</v>
      </c>
      <c r="I45" s="32" t="s">
        <v>102</v>
      </c>
      <c r="J45" s="32">
        <f>'[1]проектная производит.'!$D$45-'[2]июнь'!$F$44</f>
        <v>3.593887</v>
      </c>
    </row>
    <row r="46" spans="1:10" ht="12.75">
      <c r="A46" s="33">
        <v>34</v>
      </c>
      <c r="B46" s="34" t="s">
        <v>120</v>
      </c>
      <c r="C46" s="36" t="s">
        <v>41</v>
      </c>
      <c r="D46" s="36" t="s">
        <v>124</v>
      </c>
      <c r="E46" s="31">
        <v>1310.36</v>
      </c>
      <c r="F46" s="31">
        <v>1310.36</v>
      </c>
      <c r="G46" s="32" t="s">
        <v>102</v>
      </c>
      <c r="H46" s="32" t="s">
        <v>102</v>
      </c>
      <c r="I46" s="32" t="s">
        <v>102</v>
      </c>
      <c r="J46" s="32">
        <f>'[1]проектная производит.'!$D$59-'[2]июнь'!$F$45</f>
        <v>1.2265104187582563</v>
      </c>
    </row>
    <row r="47" spans="1:10" ht="12.75">
      <c r="A47" s="28">
        <v>35</v>
      </c>
      <c r="B47" s="34" t="s">
        <v>45</v>
      </c>
      <c r="C47" s="15" t="s">
        <v>41</v>
      </c>
      <c r="D47" s="15" t="s">
        <v>97</v>
      </c>
      <c r="E47" s="31">
        <v>1310.36</v>
      </c>
      <c r="F47" s="31">
        <v>1310.36</v>
      </c>
      <c r="G47" s="32" t="s">
        <v>102</v>
      </c>
      <c r="H47" s="32" t="s">
        <v>102</v>
      </c>
      <c r="I47" s="32" t="s">
        <v>102</v>
      </c>
      <c r="J47" s="32">
        <f>'[1]проектная производит.'!$D$46-'[2]июнь'!$F$47</f>
        <v>7.175617</v>
      </c>
    </row>
    <row r="48" spans="1:10" ht="12.75">
      <c r="A48" s="33">
        <v>36</v>
      </c>
      <c r="B48" s="29" t="s">
        <v>112</v>
      </c>
      <c r="C48" s="15" t="s">
        <v>41</v>
      </c>
      <c r="D48" s="15" t="s">
        <v>109</v>
      </c>
      <c r="E48" s="31">
        <v>1310.36</v>
      </c>
      <c r="F48" s="31">
        <v>1310.36</v>
      </c>
      <c r="G48" s="32" t="s">
        <v>102</v>
      </c>
      <c r="H48" s="32" t="s">
        <v>102</v>
      </c>
      <c r="I48" s="32" t="s">
        <v>102</v>
      </c>
      <c r="J48" s="32">
        <f>'[1]проектная производит.'!$D$42-'[2]июнь'!$F$52-'[2]июнь'!$F$53</f>
        <v>35.55133333333334</v>
      </c>
    </row>
    <row r="49" spans="1:10" ht="12.75">
      <c r="A49" s="28">
        <v>37</v>
      </c>
      <c r="B49" s="34" t="s">
        <v>46</v>
      </c>
      <c r="C49" s="15" t="s">
        <v>106</v>
      </c>
      <c r="D49" s="15" t="s">
        <v>98</v>
      </c>
      <c r="E49" s="31">
        <v>1310.36</v>
      </c>
      <c r="F49" s="31">
        <v>1310.36</v>
      </c>
      <c r="G49" s="32" t="s">
        <v>102</v>
      </c>
      <c r="H49" s="32" t="s">
        <v>102</v>
      </c>
      <c r="I49" s="32" t="s">
        <v>102</v>
      </c>
      <c r="J49" s="32">
        <f>'[1]проектная производит.'!$D$47-'[2]июнь'!$F$52</f>
        <v>1.4465999999999999</v>
      </c>
    </row>
    <row r="50" spans="1:10" ht="12.75">
      <c r="A50" s="33">
        <v>38</v>
      </c>
      <c r="B50" s="34" t="s">
        <v>105</v>
      </c>
      <c r="C50" s="15" t="s">
        <v>106</v>
      </c>
      <c r="D50" s="15" t="s">
        <v>107</v>
      </c>
      <c r="E50" s="31">
        <v>1310.36</v>
      </c>
      <c r="F50" s="31">
        <v>1310.36</v>
      </c>
      <c r="G50" s="32" t="s">
        <v>102</v>
      </c>
      <c r="H50" s="32" t="s">
        <v>102</v>
      </c>
      <c r="I50" s="32" t="s">
        <v>102</v>
      </c>
      <c r="J50" s="32">
        <f>'[1]проектная производит.'!$D$51-'[2]июнь'!$F$53</f>
        <v>10.881400000000001</v>
      </c>
    </row>
    <row r="51" spans="1:10" ht="12.75" customHeight="1">
      <c r="A51" s="28">
        <v>39</v>
      </c>
      <c r="B51" s="14" t="s">
        <v>113</v>
      </c>
      <c r="C51" s="15" t="s">
        <v>41</v>
      </c>
      <c r="D51" s="15" t="s">
        <v>123</v>
      </c>
      <c r="E51" s="31">
        <v>1310.36</v>
      </c>
      <c r="F51" s="31">
        <v>1310.36</v>
      </c>
      <c r="G51" s="32" t="s">
        <v>102</v>
      </c>
      <c r="H51" s="32" t="s">
        <v>102</v>
      </c>
      <c r="I51" s="32" t="s">
        <v>102</v>
      </c>
      <c r="J51" s="32">
        <f>'[1]проектная производит.'!$D$50-'[2]июнь'!$F$51-'[2]июнь'!$F$48-'[2]июнь'!$F$49-'[2]июнь'!$F$50</f>
        <v>23.086598999999996</v>
      </c>
    </row>
    <row r="52" spans="1:10" ht="12.75" customHeight="1">
      <c r="A52" s="33">
        <v>40</v>
      </c>
      <c r="B52" s="34" t="s">
        <v>47</v>
      </c>
      <c r="C52" s="15" t="s">
        <v>113</v>
      </c>
      <c r="D52" s="15" t="s">
        <v>99</v>
      </c>
      <c r="E52" s="31">
        <v>1310.36</v>
      </c>
      <c r="F52" s="31">
        <v>1310.36</v>
      </c>
      <c r="G52" s="32" t="s">
        <v>102</v>
      </c>
      <c r="H52" s="32" t="s">
        <v>102</v>
      </c>
      <c r="I52" s="32" t="s">
        <v>102</v>
      </c>
      <c r="J52" s="32">
        <f>'[1]проектная производит.'!$D$49-'[2]июнь'!$F$51</f>
        <v>1.5857153333333334</v>
      </c>
    </row>
    <row r="53" spans="1:10" ht="12.75" customHeight="1">
      <c r="A53" s="28">
        <v>41</v>
      </c>
      <c r="B53" s="34" t="s">
        <v>114</v>
      </c>
      <c r="C53" s="15" t="s">
        <v>113</v>
      </c>
      <c r="D53" s="34" t="s">
        <v>115</v>
      </c>
      <c r="E53" s="31">
        <v>1310.36</v>
      </c>
      <c r="F53" s="31">
        <v>1310.36</v>
      </c>
      <c r="G53" s="32" t="s">
        <v>102</v>
      </c>
      <c r="H53" s="32" t="s">
        <v>102</v>
      </c>
      <c r="I53" s="32" t="s">
        <v>102</v>
      </c>
      <c r="J53" s="32">
        <f>'[1]проектная производит.'!$D$56-'[2]июнь'!$F$48</f>
        <v>0.6785926882430646</v>
      </c>
    </row>
    <row r="54" spans="1:10" ht="12.75" customHeight="1">
      <c r="A54" s="33">
        <v>42</v>
      </c>
      <c r="B54" s="34" t="s">
        <v>116</v>
      </c>
      <c r="C54" s="15" t="s">
        <v>113</v>
      </c>
      <c r="D54" s="34" t="s">
        <v>117</v>
      </c>
      <c r="E54" s="31">
        <v>1310.36</v>
      </c>
      <c r="F54" s="31">
        <v>1310.36</v>
      </c>
      <c r="G54" s="32" t="s">
        <v>102</v>
      </c>
      <c r="H54" s="32" t="s">
        <v>102</v>
      </c>
      <c r="I54" s="32" t="s">
        <v>102</v>
      </c>
      <c r="J54" s="32">
        <f>'[1]проектная производит.'!$D$57-'[2]июнь'!$F$49</f>
        <v>1.0869518348745044</v>
      </c>
    </row>
    <row r="55" spans="1:10" ht="12.75" customHeight="1">
      <c r="A55" s="28">
        <v>43</v>
      </c>
      <c r="B55" s="34" t="s">
        <v>118</v>
      </c>
      <c r="C55" s="15" t="s">
        <v>113</v>
      </c>
      <c r="D55" s="34" t="s">
        <v>119</v>
      </c>
      <c r="E55" s="31">
        <v>1310.36</v>
      </c>
      <c r="F55" s="31">
        <v>1310.36</v>
      </c>
      <c r="G55" s="32" t="s">
        <v>102</v>
      </c>
      <c r="H55" s="32" t="s">
        <v>102</v>
      </c>
      <c r="I55" s="32" t="s">
        <v>102</v>
      </c>
      <c r="J55" s="32">
        <f>'[1]проектная производит.'!$D$58-'[2]июнь'!$F$50</f>
        <v>0.3748134940554821</v>
      </c>
    </row>
    <row r="56" spans="1:10" ht="12.75" customHeight="1">
      <c r="A56" s="33">
        <v>44</v>
      </c>
      <c r="B56" s="34" t="s">
        <v>48</v>
      </c>
      <c r="C56" s="37" t="s">
        <v>100</v>
      </c>
      <c r="D56" s="37" t="s">
        <v>101</v>
      </c>
      <c r="E56" s="31">
        <v>1310.36</v>
      </c>
      <c r="F56" s="31">
        <v>1310.36</v>
      </c>
      <c r="G56" s="32" t="s">
        <v>102</v>
      </c>
      <c r="H56" s="32" t="s">
        <v>102</v>
      </c>
      <c r="I56" s="32" t="s">
        <v>102</v>
      </c>
      <c r="J56" s="32">
        <f>'[1]проектная производит.'!$D$53-472512.3/1000000</f>
        <v>32.3913577</v>
      </c>
    </row>
    <row r="57" spans="1:10" ht="12.75" customHeight="1">
      <c r="A57" s="50"/>
      <c r="B57" s="57" t="s">
        <v>187</v>
      </c>
      <c r="C57" s="57"/>
      <c r="D57" s="57"/>
      <c r="E57" s="57"/>
      <c r="F57" s="57"/>
      <c r="G57" s="57"/>
      <c r="H57" s="57"/>
      <c r="I57" s="57"/>
      <c r="J57" s="57"/>
    </row>
    <row r="58" spans="1:10" ht="12.75">
      <c r="A58" s="8">
        <v>45</v>
      </c>
      <c r="B58" s="38" t="s">
        <v>57</v>
      </c>
      <c r="C58" s="39"/>
      <c r="D58" s="39"/>
      <c r="E58" s="40">
        <v>1310.36</v>
      </c>
      <c r="F58" s="40">
        <v>1310.36</v>
      </c>
      <c r="G58" s="41" t="s">
        <v>102</v>
      </c>
      <c r="H58" s="41" t="s">
        <v>102</v>
      </c>
      <c r="I58" s="41" t="s">
        <v>102</v>
      </c>
      <c r="J58" s="65">
        <v>1.2825527170353088</v>
      </c>
    </row>
    <row r="59" spans="1:10" ht="12.75">
      <c r="A59" s="8">
        <v>46</v>
      </c>
      <c r="B59" s="43" t="s">
        <v>130</v>
      </c>
      <c r="C59" s="44" t="s">
        <v>131</v>
      </c>
      <c r="D59" s="44" t="s">
        <v>132</v>
      </c>
      <c r="E59" s="40">
        <v>1310.36</v>
      </c>
      <c r="F59" s="40">
        <v>1310.36</v>
      </c>
      <c r="G59" s="41" t="s">
        <v>102</v>
      </c>
      <c r="H59" s="41" t="s">
        <v>102</v>
      </c>
      <c r="I59" s="41" t="s">
        <v>102</v>
      </c>
      <c r="J59" s="66">
        <v>0.0067</v>
      </c>
    </row>
    <row r="60" spans="1:10" ht="12.75">
      <c r="A60" s="8">
        <v>47</v>
      </c>
      <c r="B60" s="45" t="s">
        <v>133</v>
      </c>
      <c r="C60" s="46"/>
      <c r="D60" s="46"/>
      <c r="E60" s="40">
        <v>1310.36</v>
      </c>
      <c r="F60" s="40">
        <v>1310.36</v>
      </c>
      <c r="G60" s="41" t="s">
        <v>102</v>
      </c>
      <c r="H60" s="41" t="s">
        <v>102</v>
      </c>
      <c r="I60" s="41" t="s">
        <v>102</v>
      </c>
      <c r="J60" s="67">
        <v>1.614637210660426</v>
      </c>
    </row>
    <row r="61" spans="1:10" ht="25.5">
      <c r="A61" s="8">
        <v>48</v>
      </c>
      <c r="B61" s="47" t="s">
        <v>134</v>
      </c>
      <c r="C61" s="44" t="s">
        <v>135</v>
      </c>
      <c r="D61" s="44" t="s">
        <v>136</v>
      </c>
      <c r="E61" s="40">
        <v>1310.36</v>
      </c>
      <c r="F61" s="40">
        <v>1310.36</v>
      </c>
      <c r="G61" s="41" t="s">
        <v>102</v>
      </c>
      <c r="H61" s="41" t="s">
        <v>102</v>
      </c>
      <c r="I61" s="41" t="s">
        <v>102</v>
      </c>
      <c r="J61" s="67">
        <v>0.09789578737947914</v>
      </c>
    </row>
    <row r="62" spans="1:10" ht="12.75">
      <c r="A62" s="8">
        <v>49</v>
      </c>
      <c r="B62" s="47" t="s">
        <v>137</v>
      </c>
      <c r="C62" s="44" t="s">
        <v>138</v>
      </c>
      <c r="D62" s="44" t="s">
        <v>139</v>
      </c>
      <c r="E62" s="40">
        <v>1310.36</v>
      </c>
      <c r="F62" s="40">
        <v>1310.36</v>
      </c>
      <c r="G62" s="41" t="s">
        <v>102</v>
      </c>
      <c r="H62" s="41" t="s">
        <v>102</v>
      </c>
      <c r="I62" s="41" t="s">
        <v>102</v>
      </c>
      <c r="J62" s="67">
        <v>0.00019090416348874095</v>
      </c>
    </row>
    <row r="63" spans="1:10" ht="12.75">
      <c r="A63" s="8">
        <v>50</v>
      </c>
      <c r="B63" s="47" t="s">
        <v>140</v>
      </c>
      <c r="C63" s="44" t="s">
        <v>141</v>
      </c>
      <c r="D63" s="44" t="s">
        <v>142</v>
      </c>
      <c r="E63" s="40">
        <v>1310.36</v>
      </c>
      <c r="F63" s="40">
        <v>1310.36</v>
      </c>
      <c r="G63" s="41" t="s">
        <v>102</v>
      </c>
      <c r="H63" s="41" t="s">
        <v>102</v>
      </c>
      <c r="I63" s="41" t="s">
        <v>102</v>
      </c>
      <c r="J63" s="67">
        <v>0.000977129008994793</v>
      </c>
    </row>
    <row r="64" spans="1:10" ht="12.75">
      <c r="A64" s="8">
        <v>51</v>
      </c>
      <c r="B64" s="47" t="s">
        <v>143</v>
      </c>
      <c r="C64" s="44" t="s">
        <v>144</v>
      </c>
      <c r="D64" s="44" t="s">
        <v>145</v>
      </c>
      <c r="E64" s="40">
        <v>1310.36</v>
      </c>
      <c r="F64" s="40">
        <v>1310.36</v>
      </c>
      <c r="G64" s="41" t="s">
        <v>102</v>
      </c>
      <c r="H64" s="41" t="s">
        <v>102</v>
      </c>
      <c r="I64" s="41" t="s">
        <v>102</v>
      </c>
      <c r="J64" s="68">
        <v>0.005205369765183107</v>
      </c>
    </row>
    <row r="65" spans="1:10" ht="12.75">
      <c r="A65" s="8">
        <v>52</v>
      </c>
      <c r="B65" s="47" t="s">
        <v>146</v>
      </c>
      <c r="C65" s="44" t="s">
        <v>147</v>
      </c>
      <c r="D65" s="44" t="s">
        <v>148</v>
      </c>
      <c r="E65" s="40">
        <v>1310.36</v>
      </c>
      <c r="F65" s="40">
        <v>1310.36</v>
      </c>
      <c r="G65" s="41" t="s">
        <v>102</v>
      </c>
      <c r="H65" s="41" t="s">
        <v>102</v>
      </c>
      <c r="I65" s="41" t="s">
        <v>102</v>
      </c>
      <c r="J65" s="67">
        <v>0.009972366505669038</v>
      </c>
    </row>
    <row r="66" spans="1:10" ht="25.5">
      <c r="A66" s="8">
        <v>53</v>
      </c>
      <c r="B66" s="47" t="s">
        <v>149</v>
      </c>
      <c r="C66" s="44" t="s">
        <v>150</v>
      </c>
      <c r="D66" s="44" t="s">
        <v>151</v>
      </c>
      <c r="E66" s="40">
        <v>1310.36</v>
      </c>
      <c r="F66" s="40">
        <v>1310.36</v>
      </c>
      <c r="G66" s="41" t="s">
        <v>102</v>
      </c>
      <c r="H66" s="41" t="s">
        <v>102</v>
      </c>
      <c r="I66" s="41" t="s">
        <v>102</v>
      </c>
      <c r="J66" s="67">
        <v>0.0009630290112654524</v>
      </c>
    </row>
    <row r="67" spans="1:10" ht="25.5">
      <c r="A67" s="8">
        <v>54</v>
      </c>
      <c r="B67" s="47" t="s">
        <v>152</v>
      </c>
      <c r="C67" s="44" t="s">
        <v>153</v>
      </c>
      <c r="D67" s="44" t="s">
        <v>154</v>
      </c>
      <c r="E67" s="40">
        <v>1310.36</v>
      </c>
      <c r="F67" s="40">
        <v>1310.36</v>
      </c>
      <c r="G67" s="41" t="s">
        <v>102</v>
      </c>
      <c r="H67" s="41" t="s">
        <v>102</v>
      </c>
      <c r="I67" s="41" t="s">
        <v>102</v>
      </c>
      <c r="J67" s="67">
        <v>0.0004875657653075105</v>
      </c>
    </row>
    <row r="68" spans="1:10" ht="25.5">
      <c r="A68" s="8">
        <v>55</v>
      </c>
      <c r="B68" s="47" t="s">
        <v>155</v>
      </c>
      <c r="C68" s="44" t="s">
        <v>156</v>
      </c>
      <c r="D68" s="44" t="s">
        <v>157</v>
      </c>
      <c r="E68" s="40">
        <v>1310.36</v>
      </c>
      <c r="F68" s="40">
        <v>1310.36</v>
      </c>
      <c r="G68" s="41" t="s">
        <v>102</v>
      </c>
      <c r="H68" s="41" t="s">
        <v>102</v>
      </c>
      <c r="I68" s="41" t="s">
        <v>102</v>
      </c>
      <c r="J68" s="67">
        <v>0.0010134681573461363</v>
      </c>
    </row>
    <row r="69" spans="1:10" ht="25.5">
      <c r="A69" s="8">
        <v>56</v>
      </c>
      <c r="B69" s="47" t="s">
        <v>158</v>
      </c>
      <c r="C69" s="44" t="s">
        <v>159</v>
      </c>
      <c r="D69" s="44" t="s">
        <v>160</v>
      </c>
      <c r="E69" s="40">
        <v>1310.36</v>
      </c>
      <c r="F69" s="40">
        <v>1310.36</v>
      </c>
      <c r="G69" s="41" t="s">
        <v>102</v>
      </c>
      <c r="H69" s="41" t="s">
        <v>102</v>
      </c>
      <c r="I69" s="41" t="s">
        <v>102</v>
      </c>
      <c r="J69" s="66">
        <v>0.00247478343828381</v>
      </c>
    </row>
    <row r="70" spans="1:10" ht="12.75">
      <c r="A70" s="8">
        <v>57</v>
      </c>
      <c r="B70" s="45" t="s">
        <v>161</v>
      </c>
      <c r="C70" s="44"/>
      <c r="D70" s="44"/>
      <c r="E70" s="40">
        <v>1310.36</v>
      </c>
      <c r="F70" s="40">
        <v>1310.36</v>
      </c>
      <c r="G70" s="41" t="s">
        <v>102</v>
      </c>
      <c r="H70" s="41" t="s">
        <v>102</v>
      </c>
      <c r="I70" s="41" t="s">
        <v>102</v>
      </c>
      <c r="J70" s="65">
        <v>0.25632801686207524</v>
      </c>
    </row>
    <row r="71" spans="1:10" ht="12.75">
      <c r="A71" s="8">
        <v>58</v>
      </c>
      <c r="B71" s="47" t="s">
        <v>162</v>
      </c>
      <c r="C71" s="44" t="s">
        <v>163</v>
      </c>
      <c r="D71" s="44" t="s">
        <v>164</v>
      </c>
      <c r="E71" s="40">
        <v>1310.36</v>
      </c>
      <c r="F71" s="40">
        <v>1310.36</v>
      </c>
      <c r="G71" s="41" t="s">
        <v>102</v>
      </c>
      <c r="H71" s="41" t="s">
        <v>102</v>
      </c>
      <c r="I71" s="41" t="s">
        <v>102</v>
      </c>
      <c r="J71" s="66">
        <v>0.0009934714796485974</v>
      </c>
    </row>
    <row r="72" spans="1:10" ht="12.75">
      <c r="A72" s="8">
        <v>59</v>
      </c>
      <c r="B72" s="47" t="s">
        <v>165</v>
      </c>
      <c r="C72" s="44" t="s">
        <v>166</v>
      </c>
      <c r="D72" s="44" t="s">
        <v>167</v>
      </c>
      <c r="E72" s="40">
        <v>1310.36</v>
      </c>
      <c r="F72" s="40">
        <v>1310.36</v>
      </c>
      <c r="G72" s="41" t="s">
        <v>102</v>
      </c>
      <c r="H72" s="41" t="s">
        <v>102</v>
      </c>
      <c r="I72" s="41" t="s">
        <v>102</v>
      </c>
      <c r="J72" s="66">
        <v>0.00010076711234921802</v>
      </c>
    </row>
    <row r="73" spans="1:10" ht="12.75">
      <c r="A73" s="8">
        <v>60</v>
      </c>
      <c r="B73" s="47" t="s">
        <v>168</v>
      </c>
      <c r="C73" s="44" t="s">
        <v>169</v>
      </c>
      <c r="D73" s="44" t="s">
        <v>170</v>
      </c>
      <c r="E73" s="40">
        <v>1310.36</v>
      </c>
      <c r="F73" s="40">
        <v>1310.36</v>
      </c>
      <c r="G73" s="41" t="s">
        <v>102</v>
      </c>
      <c r="H73" s="41" t="s">
        <v>102</v>
      </c>
      <c r="I73" s="41" t="s">
        <v>102</v>
      </c>
      <c r="J73" s="66">
        <v>0.0005611791228496932</v>
      </c>
    </row>
    <row r="74" spans="1:10" ht="12.75">
      <c r="A74" s="8">
        <v>61</v>
      </c>
      <c r="B74" s="47" t="s">
        <v>171</v>
      </c>
      <c r="C74" s="44" t="s">
        <v>172</v>
      </c>
      <c r="D74" s="44" t="s">
        <v>173</v>
      </c>
      <c r="E74" s="40">
        <v>1310.36</v>
      </c>
      <c r="F74" s="40">
        <v>1310.36</v>
      </c>
      <c r="G74" s="41" t="s">
        <v>102</v>
      </c>
      <c r="H74" s="41" t="s">
        <v>102</v>
      </c>
      <c r="I74" s="41" t="s">
        <v>102</v>
      </c>
      <c r="J74" s="66">
        <v>0.0004765791001470842</v>
      </c>
    </row>
    <row r="75" spans="1:10" ht="12.75">
      <c r="A75" s="8">
        <v>62</v>
      </c>
      <c r="B75" s="47" t="s">
        <v>174</v>
      </c>
      <c r="C75" s="44" t="s">
        <v>175</v>
      </c>
      <c r="D75" s="44" t="s">
        <v>176</v>
      </c>
      <c r="E75" s="40">
        <v>1310.36</v>
      </c>
      <c r="F75" s="40">
        <v>1310.36</v>
      </c>
      <c r="G75" s="41" t="s">
        <v>102</v>
      </c>
      <c r="H75" s="41" t="s">
        <v>102</v>
      </c>
      <c r="I75" s="41" t="s">
        <v>102</v>
      </c>
      <c r="J75" s="66">
        <v>0.00019875008055692423</v>
      </c>
    </row>
    <row r="76" spans="1:10" ht="12.75">
      <c r="A76" s="8">
        <v>63</v>
      </c>
      <c r="B76" s="48" t="s">
        <v>177</v>
      </c>
      <c r="C76" s="44"/>
      <c r="D76" s="44"/>
      <c r="E76" s="40"/>
      <c r="F76" s="40"/>
      <c r="G76" s="41"/>
      <c r="H76" s="41"/>
      <c r="I76" s="41"/>
      <c r="J76" s="66"/>
    </row>
    <row r="77" spans="1:10" ht="30" customHeight="1">
      <c r="A77" s="8">
        <v>64</v>
      </c>
      <c r="B77" s="47" t="s">
        <v>178</v>
      </c>
      <c r="C77" s="44" t="s">
        <v>179</v>
      </c>
      <c r="D77" s="44" t="s">
        <v>180</v>
      </c>
      <c r="E77" s="40">
        <v>1310.36</v>
      </c>
      <c r="F77" s="40">
        <v>1310.36</v>
      </c>
      <c r="G77" s="41" t="s">
        <v>102</v>
      </c>
      <c r="H77" s="41" t="s">
        <v>102</v>
      </c>
      <c r="I77" s="41" t="s">
        <v>102</v>
      </c>
      <c r="J77" s="66">
        <v>0.004495250056987683</v>
      </c>
    </row>
    <row r="78" spans="1:10" ht="12.75">
      <c r="A78" s="8">
        <v>65</v>
      </c>
      <c r="B78" s="47" t="s">
        <v>181</v>
      </c>
      <c r="C78" s="44" t="s">
        <v>182</v>
      </c>
      <c r="D78" s="44" t="s">
        <v>183</v>
      </c>
      <c r="E78" s="40">
        <v>1310.36</v>
      </c>
      <c r="F78" s="40">
        <v>1310.36</v>
      </c>
      <c r="G78" s="41" t="s">
        <v>102</v>
      </c>
      <c r="H78" s="41" t="s">
        <v>102</v>
      </c>
      <c r="I78" s="41" t="s">
        <v>102</v>
      </c>
      <c r="J78" s="66">
        <v>0.017333271683685838</v>
      </c>
    </row>
    <row r="79" spans="1:10" ht="12.75">
      <c r="A79" s="8">
        <v>66</v>
      </c>
      <c r="B79" s="47" t="s">
        <v>184</v>
      </c>
      <c r="C79" s="49" t="s">
        <v>185</v>
      </c>
      <c r="D79" s="49" t="s">
        <v>186</v>
      </c>
      <c r="E79" s="40">
        <v>1310.36</v>
      </c>
      <c r="F79" s="40">
        <v>1310.36</v>
      </c>
      <c r="G79" s="41" t="s">
        <v>102</v>
      </c>
      <c r="H79" s="41" t="s">
        <v>102</v>
      </c>
      <c r="I79" s="41" t="s">
        <v>102</v>
      </c>
      <c r="J79" s="66">
        <v>0.0042271521189529</v>
      </c>
    </row>
    <row r="80" spans="2:10" ht="15">
      <c r="B80" s="52" t="s">
        <v>108</v>
      </c>
      <c r="C80" s="52"/>
      <c r="D80" s="52"/>
      <c r="E80" s="52"/>
      <c r="F80" s="52"/>
      <c r="G80" s="52"/>
      <c r="H80" s="52"/>
      <c r="I80" s="52"/>
      <c r="J80" s="52"/>
    </row>
  </sheetData>
  <sheetProtection/>
  <mergeCells count="56"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HC6:HL6"/>
    <mergeCell ref="BI6:BR6"/>
    <mergeCell ref="BS6:CB6"/>
    <mergeCell ref="CC6:CL6"/>
    <mergeCell ref="CM6:CV6"/>
    <mergeCell ref="CW6:DF6"/>
    <mergeCell ref="DG6:DP6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IG7:IP7"/>
    <mergeCell ref="IQ7:IV7"/>
    <mergeCell ref="EK7:ET7"/>
    <mergeCell ref="EU7:FD7"/>
    <mergeCell ref="FE7:FN7"/>
    <mergeCell ref="FO7:FX7"/>
    <mergeCell ref="FY7:GH7"/>
    <mergeCell ref="GI7:GR7"/>
    <mergeCell ref="HM7:HV7"/>
    <mergeCell ref="HW7:IF7"/>
    <mergeCell ref="CC7:CL7"/>
    <mergeCell ref="CM7:CV7"/>
    <mergeCell ref="CW7:DF7"/>
    <mergeCell ref="DG7:DP7"/>
    <mergeCell ref="DQ7:DZ7"/>
    <mergeCell ref="EA7:EJ7"/>
    <mergeCell ref="B80:J80"/>
    <mergeCell ref="B12:J12"/>
    <mergeCell ref="A8:J8"/>
    <mergeCell ref="B57:J57"/>
    <mergeCell ref="GS7:HB7"/>
    <mergeCell ref="HC7:HL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SheetLayoutView="100" zoomScalePageLayoutView="0" workbookViewId="0" topLeftCell="A34">
      <selection activeCell="H83" sqref="H83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59" t="s">
        <v>103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6.5">
      <c r="A8" s="59" t="s">
        <v>104</v>
      </c>
      <c r="B8" s="59"/>
      <c r="C8" s="59"/>
      <c r="D8" s="59"/>
      <c r="E8" s="59"/>
      <c r="F8" s="59"/>
      <c r="G8" s="59"/>
      <c r="H8" s="59"/>
      <c r="I8" s="59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10" ht="16.5">
      <c r="A9" s="59" t="s">
        <v>129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12" customFormat="1" ht="124.5" customHeight="1">
      <c r="A11" s="11" t="s">
        <v>0</v>
      </c>
      <c r="B11" s="11" t="s">
        <v>1</v>
      </c>
      <c r="C11" s="11" t="s">
        <v>5</v>
      </c>
      <c r="D11" s="11" t="s">
        <v>4</v>
      </c>
      <c r="E11" s="11" t="s">
        <v>10</v>
      </c>
      <c r="F11" s="11" t="s">
        <v>11</v>
      </c>
      <c r="G11" s="11" t="s">
        <v>9</v>
      </c>
      <c r="H11" s="11" t="s">
        <v>12</v>
      </c>
      <c r="I11" s="11" t="s">
        <v>13</v>
      </c>
      <c r="J11" s="11" t="s">
        <v>2</v>
      </c>
    </row>
    <row r="12" spans="1:1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12.75">
      <c r="A13" s="51"/>
      <c r="B13" s="53" t="s">
        <v>188</v>
      </c>
      <c r="C13" s="54"/>
      <c r="D13" s="54"/>
      <c r="E13" s="54"/>
      <c r="F13" s="54"/>
      <c r="G13" s="54"/>
      <c r="H13" s="54"/>
      <c r="I13" s="54"/>
      <c r="J13" s="55"/>
    </row>
    <row r="14" spans="1:10" ht="12.75">
      <c r="A14" s="6">
        <v>1</v>
      </c>
      <c r="B14" s="17" t="s">
        <v>121</v>
      </c>
      <c r="C14" s="2"/>
      <c r="D14" s="2"/>
      <c r="E14" s="20">
        <v>1310.36</v>
      </c>
      <c r="F14" s="20">
        <v>1310.36</v>
      </c>
      <c r="G14" s="10" t="s">
        <v>102</v>
      </c>
      <c r="H14" s="10" t="s">
        <v>102</v>
      </c>
      <c r="I14" s="10" t="s">
        <v>102</v>
      </c>
      <c r="J14" s="10">
        <f>апрель!J13+май!J13+июнь!J13</f>
        <v>1120.018498251109</v>
      </c>
    </row>
    <row r="15" spans="1:10" ht="12.75">
      <c r="A15" s="8">
        <v>2</v>
      </c>
      <c r="B15" s="7" t="s">
        <v>14</v>
      </c>
      <c r="C15" s="9" t="s">
        <v>49</v>
      </c>
      <c r="D15" s="9" t="s">
        <v>50</v>
      </c>
      <c r="E15" s="20">
        <v>1310.36</v>
      </c>
      <c r="F15" s="20">
        <v>1310.36</v>
      </c>
      <c r="G15" s="10" t="s">
        <v>102</v>
      </c>
      <c r="H15" s="10" t="s">
        <v>102</v>
      </c>
      <c r="I15" s="10" t="s">
        <v>102</v>
      </c>
      <c r="J15" s="10">
        <f>апрель!J14+май!J14+июнь!J14</f>
        <v>0.9920770000000001</v>
      </c>
    </row>
    <row r="16" spans="1:10" ht="12.75">
      <c r="A16" s="6">
        <v>3</v>
      </c>
      <c r="B16" s="7" t="s">
        <v>15</v>
      </c>
      <c r="C16" s="9" t="s">
        <v>51</v>
      </c>
      <c r="D16" s="9" t="s">
        <v>52</v>
      </c>
      <c r="E16" s="20">
        <v>1310.36</v>
      </c>
      <c r="F16" s="20">
        <v>1310.36</v>
      </c>
      <c r="G16" s="10" t="s">
        <v>102</v>
      </c>
      <c r="H16" s="10" t="s">
        <v>102</v>
      </c>
      <c r="I16" s="10" t="s">
        <v>102</v>
      </c>
      <c r="J16" s="10">
        <f>апрель!J15+май!J15+июнь!J15</f>
        <v>2.524825</v>
      </c>
    </row>
    <row r="17" spans="1:10" ht="12.75">
      <c r="A17" s="8">
        <v>4</v>
      </c>
      <c r="B17" s="7" t="s">
        <v>16</v>
      </c>
      <c r="C17" s="9" t="s">
        <v>51</v>
      </c>
      <c r="D17" s="9" t="s">
        <v>53</v>
      </c>
      <c r="E17" s="20">
        <v>1310.36</v>
      </c>
      <c r="F17" s="20">
        <v>1310.36</v>
      </c>
      <c r="G17" s="10" t="s">
        <v>102</v>
      </c>
      <c r="H17" s="10" t="s">
        <v>102</v>
      </c>
      <c r="I17" s="10" t="s">
        <v>102</v>
      </c>
      <c r="J17" s="10">
        <f>апрель!J16+май!J16+июнь!J16</f>
        <v>0.26808599999999994</v>
      </c>
    </row>
    <row r="18" spans="1:10" ht="12.75">
      <c r="A18" s="6">
        <v>5</v>
      </c>
      <c r="B18" s="7" t="s">
        <v>17</v>
      </c>
      <c r="C18" s="9" t="s">
        <v>51</v>
      </c>
      <c r="D18" s="9" t="s">
        <v>54</v>
      </c>
      <c r="E18" s="20">
        <v>1310.36</v>
      </c>
      <c r="F18" s="20">
        <v>1310.36</v>
      </c>
      <c r="G18" s="10" t="s">
        <v>102</v>
      </c>
      <c r="H18" s="10" t="s">
        <v>102</v>
      </c>
      <c r="I18" s="10" t="s">
        <v>102</v>
      </c>
      <c r="J18" s="10">
        <f>апрель!J17+май!J17+июнь!J17</f>
        <v>0.7722209999999999</v>
      </c>
    </row>
    <row r="19" spans="1:10" ht="12.75">
      <c r="A19" s="8">
        <v>6</v>
      </c>
      <c r="B19" s="7" t="s">
        <v>18</v>
      </c>
      <c r="C19" s="9" t="s">
        <v>55</v>
      </c>
      <c r="D19" s="9" t="s">
        <v>56</v>
      </c>
      <c r="E19" s="20">
        <v>1310.36</v>
      </c>
      <c r="F19" s="20">
        <v>1310.36</v>
      </c>
      <c r="G19" s="10" t="s">
        <v>102</v>
      </c>
      <c r="H19" s="10" t="s">
        <v>102</v>
      </c>
      <c r="I19" s="10" t="s">
        <v>102</v>
      </c>
      <c r="J19" s="10">
        <f>апрель!J18+май!J18+июнь!J18</f>
        <v>0.44401900000000005</v>
      </c>
    </row>
    <row r="20" spans="1:10" ht="12.75">
      <c r="A20" s="6">
        <v>7</v>
      </c>
      <c r="B20" s="7" t="s">
        <v>19</v>
      </c>
      <c r="C20" s="9" t="s">
        <v>58</v>
      </c>
      <c r="D20" s="9" t="s">
        <v>59</v>
      </c>
      <c r="E20" s="20">
        <v>1310.36</v>
      </c>
      <c r="F20" s="20">
        <v>1310.36</v>
      </c>
      <c r="G20" s="10" t="s">
        <v>102</v>
      </c>
      <c r="H20" s="10" t="s">
        <v>102</v>
      </c>
      <c r="I20" s="10" t="s">
        <v>102</v>
      </c>
      <c r="J20" s="10">
        <f>апрель!J19+май!J19+июнь!J19</f>
        <v>3.77323</v>
      </c>
    </row>
    <row r="21" spans="1:10" ht="12.75">
      <c r="A21" s="8">
        <v>8</v>
      </c>
      <c r="B21" s="7" t="s">
        <v>20</v>
      </c>
      <c r="C21" s="9" t="s">
        <v>60</v>
      </c>
      <c r="D21" s="9" t="s">
        <v>61</v>
      </c>
      <c r="E21" s="20">
        <v>1310.36</v>
      </c>
      <c r="F21" s="20">
        <v>1310.36</v>
      </c>
      <c r="G21" s="10" t="s">
        <v>102</v>
      </c>
      <c r="H21" s="10" t="s">
        <v>102</v>
      </c>
      <c r="I21" s="10" t="s">
        <v>102</v>
      </c>
      <c r="J21" s="10">
        <f>апрель!J20+май!J20+июнь!J20</f>
        <v>12.407026</v>
      </c>
    </row>
    <row r="22" spans="1:10" ht="12.75">
      <c r="A22" s="6">
        <v>9</v>
      </c>
      <c r="B22" s="7" t="s">
        <v>21</v>
      </c>
      <c r="C22" s="9" t="s">
        <v>62</v>
      </c>
      <c r="D22" s="9" t="s">
        <v>63</v>
      </c>
      <c r="E22" s="20">
        <v>1310.36</v>
      </c>
      <c r="F22" s="20">
        <v>1310.36</v>
      </c>
      <c r="G22" s="10" t="s">
        <v>102</v>
      </c>
      <c r="H22" s="10" t="s">
        <v>102</v>
      </c>
      <c r="I22" s="10" t="s">
        <v>102</v>
      </c>
      <c r="J22" s="10">
        <f>апрель!J21+май!J21+июнь!J21</f>
        <v>88.057907</v>
      </c>
    </row>
    <row r="23" spans="1:10" ht="12.75">
      <c r="A23" s="8">
        <v>10</v>
      </c>
      <c r="B23" s="7" t="s">
        <v>22</v>
      </c>
      <c r="C23" s="9" t="s">
        <v>64</v>
      </c>
      <c r="D23" s="9" t="s">
        <v>65</v>
      </c>
      <c r="E23" s="20">
        <v>1310.36</v>
      </c>
      <c r="F23" s="20">
        <v>1310.36</v>
      </c>
      <c r="G23" s="10" t="s">
        <v>102</v>
      </c>
      <c r="H23" s="10" t="s">
        <v>102</v>
      </c>
      <c r="I23" s="10" t="s">
        <v>102</v>
      </c>
      <c r="J23" s="10">
        <f>апрель!J22+май!J22+июнь!J22</f>
        <v>0.45481199999999994</v>
      </c>
    </row>
    <row r="24" spans="1:10" ht="12.75">
      <c r="A24" s="6">
        <v>11</v>
      </c>
      <c r="B24" s="17" t="s">
        <v>23</v>
      </c>
      <c r="C24" s="9" t="s">
        <v>66</v>
      </c>
      <c r="D24" s="9" t="s">
        <v>67</v>
      </c>
      <c r="E24" s="20">
        <v>1310.36</v>
      </c>
      <c r="F24" s="20">
        <v>1310.36</v>
      </c>
      <c r="G24" s="10" t="s">
        <v>102</v>
      </c>
      <c r="H24" s="10" t="s">
        <v>102</v>
      </c>
      <c r="I24" s="10" t="s">
        <v>102</v>
      </c>
      <c r="J24" s="10">
        <f>апрель!J23+май!J23+июнь!J23</f>
        <v>5.356077</v>
      </c>
    </row>
    <row r="25" spans="1:10" ht="12.75">
      <c r="A25" s="8">
        <v>12</v>
      </c>
      <c r="B25" s="18" t="s">
        <v>24</v>
      </c>
      <c r="C25" s="9" t="s">
        <v>68</v>
      </c>
      <c r="D25" s="9" t="s">
        <v>69</v>
      </c>
      <c r="E25" s="20">
        <v>1310.36</v>
      </c>
      <c r="F25" s="20">
        <v>1310.36</v>
      </c>
      <c r="G25" s="10" t="s">
        <v>102</v>
      </c>
      <c r="H25" s="10" t="s">
        <v>102</v>
      </c>
      <c r="I25" s="10" t="s">
        <v>102</v>
      </c>
      <c r="J25" s="10">
        <f>апрель!J24+май!J24+июнь!J24</f>
        <v>4.70734</v>
      </c>
    </row>
    <row r="26" spans="1:10" ht="12.75">
      <c r="A26" s="6">
        <v>13</v>
      </c>
      <c r="B26" s="18" t="s">
        <v>25</v>
      </c>
      <c r="C26" s="9" t="s">
        <v>68</v>
      </c>
      <c r="D26" s="9" t="s">
        <v>70</v>
      </c>
      <c r="E26" s="20">
        <v>1310.36</v>
      </c>
      <c r="F26" s="20">
        <v>1310.36</v>
      </c>
      <c r="G26" s="10" t="s">
        <v>102</v>
      </c>
      <c r="H26" s="10" t="s">
        <v>102</v>
      </c>
      <c r="I26" s="10" t="s">
        <v>102</v>
      </c>
      <c r="J26" s="10">
        <f>апрель!J25+май!J25+июнь!J25</f>
        <v>0.798737</v>
      </c>
    </row>
    <row r="27" spans="1:10" ht="12.75">
      <c r="A27" s="8">
        <v>14</v>
      </c>
      <c r="B27" s="7" t="s">
        <v>26</v>
      </c>
      <c r="C27" s="9" t="s">
        <v>71</v>
      </c>
      <c r="D27" s="9" t="s">
        <v>72</v>
      </c>
      <c r="E27" s="20">
        <v>1310.36</v>
      </c>
      <c r="F27" s="20">
        <v>1310.36</v>
      </c>
      <c r="G27" s="10" t="s">
        <v>102</v>
      </c>
      <c r="H27" s="10" t="s">
        <v>102</v>
      </c>
      <c r="I27" s="10" t="s">
        <v>102</v>
      </c>
      <c r="J27" s="10">
        <f>апрель!J26+май!J26+июнь!J26</f>
        <v>24.426127</v>
      </c>
    </row>
    <row r="28" spans="1:10" ht="12.75">
      <c r="A28" s="6">
        <v>15</v>
      </c>
      <c r="B28" s="7" t="s">
        <v>27</v>
      </c>
      <c r="C28" s="9" t="s">
        <v>73</v>
      </c>
      <c r="D28" s="9" t="s">
        <v>74</v>
      </c>
      <c r="E28" s="20">
        <v>1310.36</v>
      </c>
      <c r="F28" s="20">
        <v>1310.36</v>
      </c>
      <c r="G28" s="10" t="s">
        <v>102</v>
      </c>
      <c r="H28" s="10" t="s">
        <v>102</v>
      </c>
      <c r="I28" s="10" t="s">
        <v>102</v>
      </c>
      <c r="J28" s="10">
        <f>апрель!J27+май!J27+июнь!J27</f>
        <v>1.022394</v>
      </c>
    </row>
    <row r="29" spans="1:10" ht="12.75">
      <c r="A29" s="8">
        <v>16</v>
      </c>
      <c r="B29" s="17" t="s">
        <v>28</v>
      </c>
      <c r="C29" s="9" t="s">
        <v>75</v>
      </c>
      <c r="D29" s="9" t="s">
        <v>76</v>
      </c>
      <c r="E29" s="20">
        <v>1310.36</v>
      </c>
      <c r="F29" s="20">
        <v>1310.36</v>
      </c>
      <c r="G29" s="10" t="s">
        <v>102</v>
      </c>
      <c r="H29" s="10" t="s">
        <v>102</v>
      </c>
      <c r="I29" s="10" t="s">
        <v>102</v>
      </c>
      <c r="J29" s="10">
        <f>апрель!J28+май!J28+июнь!J28</f>
        <v>54.183694</v>
      </c>
    </row>
    <row r="30" spans="1:10" ht="12.75">
      <c r="A30" s="6">
        <v>17</v>
      </c>
      <c r="B30" s="7" t="s">
        <v>29</v>
      </c>
      <c r="C30" s="9" t="s">
        <v>77</v>
      </c>
      <c r="D30" s="9" t="s">
        <v>78</v>
      </c>
      <c r="E30" s="20">
        <v>1310.36</v>
      </c>
      <c r="F30" s="20">
        <v>1310.36</v>
      </c>
      <c r="G30" s="10" t="s">
        <v>102</v>
      </c>
      <c r="H30" s="10" t="s">
        <v>102</v>
      </c>
      <c r="I30" s="10" t="s">
        <v>102</v>
      </c>
      <c r="J30" s="10">
        <f>апрель!J29+май!J29+июнь!J29</f>
        <v>1.327378</v>
      </c>
    </row>
    <row r="31" spans="1:10" ht="12.75">
      <c r="A31" s="8">
        <v>18</v>
      </c>
      <c r="B31" s="17" t="s">
        <v>30</v>
      </c>
      <c r="C31" s="9" t="s">
        <v>77</v>
      </c>
      <c r="D31" s="9" t="s">
        <v>79</v>
      </c>
      <c r="E31" s="20">
        <v>1310.36</v>
      </c>
      <c r="F31" s="20">
        <v>1310.36</v>
      </c>
      <c r="G31" s="10" t="s">
        <v>102</v>
      </c>
      <c r="H31" s="10" t="s">
        <v>102</v>
      </c>
      <c r="I31" s="10" t="s">
        <v>102</v>
      </c>
      <c r="J31" s="10">
        <f>апрель!J30+май!J30+июнь!J30</f>
        <v>44.054261999999994</v>
      </c>
    </row>
    <row r="32" spans="1:10" ht="12.75">
      <c r="A32" s="6">
        <v>19</v>
      </c>
      <c r="B32" s="7" t="s">
        <v>31</v>
      </c>
      <c r="C32" s="9" t="s">
        <v>77</v>
      </c>
      <c r="D32" s="9" t="s">
        <v>80</v>
      </c>
      <c r="E32" s="20">
        <v>1310.36</v>
      </c>
      <c r="F32" s="20">
        <v>1310.36</v>
      </c>
      <c r="G32" s="10" t="s">
        <v>102</v>
      </c>
      <c r="H32" s="10" t="s">
        <v>102</v>
      </c>
      <c r="I32" s="10" t="s">
        <v>102</v>
      </c>
      <c r="J32" s="10">
        <f>апрель!J31+май!J31+июнь!J31</f>
        <v>1.679262</v>
      </c>
    </row>
    <row r="33" spans="1:10" ht="12.75">
      <c r="A33" s="8">
        <v>20</v>
      </c>
      <c r="B33" s="17" t="s">
        <v>32</v>
      </c>
      <c r="C33" s="9" t="s">
        <v>77</v>
      </c>
      <c r="D33" s="9" t="s">
        <v>81</v>
      </c>
      <c r="E33" s="20">
        <v>1310.36</v>
      </c>
      <c r="F33" s="20">
        <v>1310.36</v>
      </c>
      <c r="G33" s="10" t="s">
        <v>102</v>
      </c>
      <c r="H33" s="10" t="s">
        <v>102</v>
      </c>
      <c r="I33" s="10" t="s">
        <v>102</v>
      </c>
      <c r="J33" s="10">
        <f>апрель!J32+май!J32+июнь!J32</f>
        <v>40.848886</v>
      </c>
    </row>
    <row r="34" spans="1:10" ht="12.75">
      <c r="A34" s="6">
        <v>21</v>
      </c>
      <c r="B34" s="7" t="s">
        <v>33</v>
      </c>
      <c r="C34" s="9" t="s">
        <v>32</v>
      </c>
      <c r="D34" s="9" t="s">
        <v>82</v>
      </c>
      <c r="E34" s="20">
        <v>1310.36</v>
      </c>
      <c r="F34" s="20">
        <v>1310.36</v>
      </c>
      <c r="G34" s="10" t="s">
        <v>102</v>
      </c>
      <c r="H34" s="10" t="s">
        <v>102</v>
      </c>
      <c r="I34" s="10" t="s">
        <v>102</v>
      </c>
      <c r="J34" s="10">
        <f>апрель!J33+май!J33+июнь!J33</f>
        <v>1.7863859999999998</v>
      </c>
    </row>
    <row r="35" spans="1:10" ht="12.75">
      <c r="A35" s="8">
        <v>22</v>
      </c>
      <c r="B35" s="17" t="s">
        <v>34</v>
      </c>
      <c r="C35" s="9" t="s">
        <v>83</v>
      </c>
      <c r="D35" s="9" t="s">
        <v>122</v>
      </c>
      <c r="E35" s="20">
        <v>1310.36</v>
      </c>
      <c r="F35" s="20">
        <v>1310.36</v>
      </c>
      <c r="G35" s="10" t="s">
        <v>102</v>
      </c>
      <c r="H35" s="10" t="s">
        <v>102</v>
      </c>
      <c r="I35" s="10" t="s">
        <v>102</v>
      </c>
      <c r="J35" s="10">
        <f>апрель!J34+май!J34+июнь!J34</f>
        <v>28.683474999999998</v>
      </c>
    </row>
    <row r="36" spans="1:10" ht="12.75">
      <c r="A36" s="6">
        <v>23</v>
      </c>
      <c r="B36" s="7" t="s">
        <v>35</v>
      </c>
      <c r="C36" s="9" t="s">
        <v>84</v>
      </c>
      <c r="D36" s="9" t="s">
        <v>85</v>
      </c>
      <c r="E36" s="20">
        <v>1310.36</v>
      </c>
      <c r="F36" s="20">
        <v>1310.36</v>
      </c>
      <c r="G36" s="10" t="s">
        <v>102</v>
      </c>
      <c r="H36" s="10" t="s">
        <v>102</v>
      </c>
      <c r="I36" s="10" t="s">
        <v>102</v>
      </c>
      <c r="J36" s="10">
        <f>апрель!J35+май!J35+июнь!J35</f>
        <v>2.021548</v>
      </c>
    </row>
    <row r="37" spans="1:10" ht="12.75">
      <c r="A37" s="8">
        <v>24</v>
      </c>
      <c r="B37" s="7" t="s">
        <v>36</v>
      </c>
      <c r="C37" s="9" t="s">
        <v>84</v>
      </c>
      <c r="D37" s="9" t="s">
        <v>86</v>
      </c>
      <c r="E37" s="20">
        <v>1310.36</v>
      </c>
      <c r="F37" s="20">
        <v>1310.36</v>
      </c>
      <c r="G37" s="10" t="s">
        <v>102</v>
      </c>
      <c r="H37" s="10" t="s">
        <v>102</v>
      </c>
      <c r="I37" s="10" t="s">
        <v>102</v>
      </c>
      <c r="J37" s="10">
        <f>апрель!J36+май!J36+июнь!J36</f>
        <v>2.061927</v>
      </c>
    </row>
    <row r="38" spans="1:10" ht="12.75">
      <c r="A38" s="6">
        <v>25</v>
      </c>
      <c r="B38" s="7" t="s">
        <v>110</v>
      </c>
      <c r="C38" s="9" t="s">
        <v>84</v>
      </c>
      <c r="D38" s="7" t="s">
        <v>111</v>
      </c>
      <c r="E38" s="20">
        <v>1310.36</v>
      </c>
      <c r="F38" s="20">
        <v>1310.36</v>
      </c>
      <c r="G38" s="10" t="s">
        <v>102</v>
      </c>
      <c r="H38" s="10" t="s">
        <v>102</v>
      </c>
      <c r="I38" s="10" t="s">
        <v>102</v>
      </c>
      <c r="J38" s="10">
        <f>апрель!J37+май!J37+июнь!J37</f>
        <v>0.4029605263157895</v>
      </c>
    </row>
    <row r="39" spans="1:10" ht="12.75">
      <c r="A39" s="8">
        <v>26</v>
      </c>
      <c r="B39" s="7" t="s">
        <v>37</v>
      </c>
      <c r="C39" s="9" t="s">
        <v>87</v>
      </c>
      <c r="D39" s="9" t="s">
        <v>88</v>
      </c>
      <c r="E39" s="20">
        <v>1310.36</v>
      </c>
      <c r="F39" s="20">
        <v>1310.36</v>
      </c>
      <c r="G39" s="10" t="s">
        <v>102</v>
      </c>
      <c r="H39" s="10" t="s">
        <v>102</v>
      </c>
      <c r="I39" s="10" t="s">
        <v>102</v>
      </c>
      <c r="J39" s="10">
        <f>апрель!J38+май!J38+июнь!J38</f>
        <v>132</v>
      </c>
    </row>
    <row r="40" spans="1:10" ht="12.75">
      <c r="A40" s="6">
        <v>27</v>
      </c>
      <c r="B40" s="17" t="s">
        <v>38</v>
      </c>
      <c r="C40" s="9" t="s">
        <v>57</v>
      </c>
      <c r="D40" s="9" t="s">
        <v>89</v>
      </c>
      <c r="E40" s="20">
        <v>1310.36</v>
      </c>
      <c r="F40" s="20">
        <v>1310.36</v>
      </c>
      <c r="G40" s="10" t="s">
        <v>102</v>
      </c>
      <c r="H40" s="10" t="s">
        <v>102</v>
      </c>
      <c r="I40" s="10" t="s">
        <v>102</v>
      </c>
      <c r="J40" s="10">
        <f>апрель!J39+май!J39+июнь!J39</f>
        <v>134.605216</v>
      </c>
    </row>
    <row r="41" spans="1:10" ht="12.75">
      <c r="A41" s="8">
        <v>28</v>
      </c>
      <c r="B41" s="7" t="s">
        <v>39</v>
      </c>
      <c r="C41" s="9" t="s">
        <v>90</v>
      </c>
      <c r="D41" s="9" t="s">
        <v>91</v>
      </c>
      <c r="E41" s="20">
        <v>1310.36</v>
      </c>
      <c r="F41" s="20">
        <v>1310.36</v>
      </c>
      <c r="G41" s="10" t="s">
        <v>102</v>
      </c>
      <c r="H41" s="10" t="s">
        <v>102</v>
      </c>
      <c r="I41" s="10" t="s">
        <v>102</v>
      </c>
      <c r="J41" s="10">
        <f>апрель!J40+май!J40+июнь!J40</f>
        <v>19.294784</v>
      </c>
    </row>
    <row r="42" spans="1:10" ht="12.75">
      <c r="A42" s="6">
        <v>29</v>
      </c>
      <c r="B42" s="19" t="s">
        <v>40</v>
      </c>
      <c r="C42" s="9" t="s">
        <v>90</v>
      </c>
      <c r="D42" s="9" t="s">
        <v>41</v>
      </c>
      <c r="E42" s="20">
        <v>1310.36</v>
      </c>
      <c r="F42" s="20">
        <v>1310.36</v>
      </c>
      <c r="G42" s="10" t="s">
        <v>102</v>
      </c>
      <c r="H42" s="10" t="s">
        <v>102</v>
      </c>
      <c r="I42" s="10" t="s">
        <v>102</v>
      </c>
      <c r="J42" s="10">
        <f>апрель!J41+май!J41+июнь!J41</f>
        <v>126.09327700000003</v>
      </c>
    </row>
    <row r="43" spans="1:10" ht="12.75">
      <c r="A43" s="8">
        <v>30</v>
      </c>
      <c r="B43" s="17" t="s">
        <v>41</v>
      </c>
      <c r="C43" s="9" t="s">
        <v>92</v>
      </c>
      <c r="D43" s="9" t="s">
        <v>93</v>
      </c>
      <c r="E43" s="20">
        <v>1310.36</v>
      </c>
      <c r="F43" s="20">
        <v>1310.36</v>
      </c>
      <c r="G43" s="10" t="s">
        <v>102</v>
      </c>
      <c r="H43" s="10" t="s">
        <v>102</v>
      </c>
      <c r="I43" s="10" t="s">
        <v>102</v>
      </c>
      <c r="J43" s="10">
        <f>апрель!J42+май!J42+июнь!J42</f>
        <v>9.082026999999998</v>
      </c>
    </row>
    <row r="44" spans="1:10" ht="12.75">
      <c r="A44" s="6">
        <v>31</v>
      </c>
      <c r="B44" s="7" t="s">
        <v>42</v>
      </c>
      <c r="C44" s="9" t="s">
        <v>41</v>
      </c>
      <c r="D44" s="9" t="s">
        <v>94</v>
      </c>
      <c r="E44" s="20">
        <v>1310.36</v>
      </c>
      <c r="F44" s="20">
        <v>1310.36</v>
      </c>
      <c r="G44" s="10" t="s">
        <v>102</v>
      </c>
      <c r="H44" s="10" t="s">
        <v>102</v>
      </c>
      <c r="I44" s="10" t="s">
        <v>102</v>
      </c>
      <c r="J44" s="10">
        <f>апрель!J43+май!J43+июнь!J43</f>
        <v>10.388549</v>
      </c>
    </row>
    <row r="45" spans="1:10" ht="12.75">
      <c r="A45" s="8">
        <v>32</v>
      </c>
      <c r="B45" s="7" t="s">
        <v>43</v>
      </c>
      <c r="C45" s="9" t="s">
        <v>41</v>
      </c>
      <c r="D45" s="9" t="s">
        <v>95</v>
      </c>
      <c r="E45" s="20">
        <v>1310.36</v>
      </c>
      <c r="F45" s="20">
        <v>1310.36</v>
      </c>
      <c r="G45" s="10" t="s">
        <v>102</v>
      </c>
      <c r="H45" s="10" t="s">
        <v>102</v>
      </c>
      <c r="I45" s="10" t="s">
        <v>102</v>
      </c>
      <c r="J45" s="10">
        <f>апрель!J44+май!J44+июнь!J44</f>
        <v>4.124478</v>
      </c>
    </row>
    <row r="46" spans="1:10" ht="12.75">
      <c r="A46" s="6">
        <v>33</v>
      </c>
      <c r="B46" s="7" t="s">
        <v>44</v>
      </c>
      <c r="C46" s="13" t="s">
        <v>41</v>
      </c>
      <c r="D46" s="13" t="s">
        <v>96</v>
      </c>
      <c r="E46" s="20">
        <v>1310.36</v>
      </c>
      <c r="F46" s="20">
        <v>1310.36</v>
      </c>
      <c r="G46" s="10" t="s">
        <v>102</v>
      </c>
      <c r="H46" s="10" t="s">
        <v>102</v>
      </c>
      <c r="I46" s="10" t="s">
        <v>102</v>
      </c>
      <c r="J46" s="10">
        <f>апрель!J45+май!J45+июнь!J45</f>
        <v>9.539966</v>
      </c>
    </row>
    <row r="47" spans="1:10" ht="12.75">
      <c r="A47" s="8">
        <v>34</v>
      </c>
      <c r="B47" s="7" t="s">
        <v>120</v>
      </c>
      <c r="C47" s="13" t="s">
        <v>41</v>
      </c>
      <c r="D47" s="13" t="s">
        <v>124</v>
      </c>
      <c r="E47" s="20">
        <v>1310.36</v>
      </c>
      <c r="F47" s="20">
        <v>1310.36</v>
      </c>
      <c r="G47" s="10" t="s">
        <v>102</v>
      </c>
      <c r="H47" s="10" t="s">
        <v>102</v>
      </c>
      <c r="I47" s="10" t="s">
        <v>102</v>
      </c>
      <c r="J47" s="10">
        <f>апрель!J46+май!J46+июнь!J46</f>
        <v>3.615474256274769</v>
      </c>
    </row>
    <row r="48" spans="1:10" ht="12.75">
      <c r="A48" s="6">
        <v>35</v>
      </c>
      <c r="B48" s="7" t="s">
        <v>45</v>
      </c>
      <c r="C48" s="9" t="s">
        <v>41</v>
      </c>
      <c r="D48" s="9" t="s">
        <v>97</v>
      </c>
      <c r="E48" s="20">
        <v>1310.36</v>
      </c>
      <c r="F48" s="20">
        <v>1310.36</v>
      </c>
      <c r="G48" s="10" t="s">
        <v>102</v>
      </c>
      <c r="H48" s="10" t="s">
        <v>102</v>
      </c>
      <c r="I48" s="10" t="s">
        <v>102</v>
      </c>
      <c r="J48" s="10">
        <f>апрель!J47+май!J47+июнь!J47</f>
        <v>19.594527</v>
      </c>
    </row>
    <row r="49" spans="1:10" ht="12.75">
      <c r="A49" s="8">
        <v>36</v>
      </c>
      <c r="B49" s="17" t="s">
        <v>112</v>
      </c>
      <c r="C49" s="9" t="s">
        <v>41</v>
      </c>
      <c r="D49" s="9" t="s">
        <v>109</v>
      </c>
      <c r="E49" s="20">
        <v>1310.36</v>
      </c>
      <c r="F49" s="20">
        <v>1310.36</v>
      </c>
      <c r="G49" s="10" t="s">
        <v>102</v>
      </c>
      <c r="H49" s="10" t="s">
        <v>102</v>
      </c>
      <c r="I49" s="10" t="s">
        <v>102</v>
      </c>
      <c r="J49" s="10">
        <f>апрель!J48+май!J48+июнь!J48</f>
        <v>106.253108</v>
      </c>
    </row>
    <row r="50" spans="1:10" ht="12.75">
      <c r="A50" s="6">
        <v>37</v>
      </c>
      <c r="B50" s="7" t="s">
        <v>46</v>
      </c>
      <c r="C50" s="9" t="s">
        <v>106</v>
      </c>
      <c r="D50" s="9" t="s">
        <v>98</v>
      </c>
      <c r="E50" s="20">
        <v>1310.36</v>
      </c>
      <c r="F50" s="20">
        <v>1310.36</v>
      </c>
      <c r="G50" s="10" t="s">
        <v>102</v>
      </c>
      <c r="H50" s="10" t="s">
        <v>102</v>
      </c>
      <c r="I50" s="10" t="s">
        <v>102</v>
      </c>
      <c r="J50" s="10">
        <f>апрель!J49+май!J49+июнь!J49</f>
        <v>4.103708</v>
      </c>
    </row>
    <row r="51" spans="1:10" ht="12.75">
      <c r="A51" s="8">
        <v>38</v>
      </c>
      <c r="B51" s="7" t="s">
        <v>105</v>
      </c>
      <c r="C51" s="9" t="s">
        <v>106</v>
      </c>
      <c r="D51" s="9" t="s">
        <v>107</v>
      </c>
      <c r="E51" s="20">
        <v>1310.36</v>
      </c>
      <c r="F51" s="20">
        <v>1310.36</v>
      </c>
      <c r="G51" s="10" t="s">
        <v>102</v>
      </c>
      <c r="H51" s="10" t="s">
        <v>102</v>
      </c>
      <c r="I51" s="10" t="s">
        <v>102</v>
      </c>
      <c r="J51" s="10">
        <f>апрель!J50+май!J50+июнь!J50</f>
        <v>32.479400000000005</v>
      </c>
    </row>
    <row r="52" spans="1:10" ht="12.75" customHeight="1">
      <c r="A52" s="6">
        <v>39</v>
      </c>
      <c r="B52" s="14" t="s">
        <v>113</v>
      </c>
      <c r="C52" s="9" t="s">
        <v>41</v>
      </c>
      <c r="D52" s="9" t="s">
        <v>123</v>
      </c>
      <c r="E52" s="20">
        <v>1310.36</v>
      </c>
      <c r="F52" s="20">
        <v>1310.36</v>
      </c>
      <c r="G52" s="10" t="s">
        <v>102</v>
      </c>
      <c r="H52" s="10" t="s">
        <v>102</v>
      </c>
      <c r="I52" s="10" t="s">
        <v>102</v>
      </c>
      <c r="J52" s="10">
        <f>апрель!J51+май!J51+июнь!J51</f>
        <v>68.850933</v>
      </c>
    </row>
    <row r="53" spans="1:10" ht="12.75" customHeight="1">
      <c r="A53" s="8">
        <v>40</v>
      </c>
      <c r="B53" s="7" t="s">
        <v>47</v>
      </c>
      <c r="C53" s="15" t="s">
        <v>113</v>
      </c>
      <c r="D53" s="9" t="s">
        <v>99</v>
      </c>
      <c r="E53" s="20">
        <v>1310.36</v>
      </c>
      <c r="F53" s="20">
        <v>1310.36</v>
      </c>
      <c r="G53" s="10" t="s">
        <v>102</v>
      </c>
      <c r="H53" s="10" t="s">
        <v>102</v>
      </c>
      <c r="I53" s="10" t="s">
        <v>102</v>
      </c>
      <c r="J53" s="10">
        <f>апрель!J52+май!J52+июнь!J52</f>
        <v>4.415290000000001</v>
      </c>
    </row>
    <row r="54" spans="1:10" ht="12.75" customHeight="1">
      <c r="A54" s="6">
        <v>41</v>
      </c>
      <c r="B54" s="7" t="s">
        <v>114</v>
      </c>
      <c r="C54" s="15" t="s">
        <v>113</v>
      </c>
      <c r="D54" s="7" t="s">
        <v>115</v>
      </c>
      <c r="E54" s="20">
        <v>1310.36</v>
      </c>
      <c r="F54" s="20">
        <v>1310.36</v>
      </c>
      <c r="G54" s="10" t="s">
        <v>102</v>
      </c>
      <c r="H54" s="10" t="s">
        <v>102</v>
      </c>
      <c r="I54" s="10" t="s">
        <v>102</v>
      </c>
      <c r="J54" s="10">
        <f>апрель!J53+май!J53+июнь!J53</f>
        <v>2.012088064729194</v>
      </c>
    </row>
    <row r="55" spans="1:10" ht="12.75" customHeight="1">
      <c r="A55" s="8">
        <v>42</v>
      </c>
      <c r="B55" s="7" t="s">
        <v>116</v>
      </c>
      <c r="C55" s="15" t="s">
        <v>113</v>
      </c>
      <c r="D55" s="7" t="s">
        <v>117</v>
      </c>
      <c r="E55" s="20">
        <v>1310.36</v>
      </c>
      <c r="F55" s="20">
        <v>1310.36</v>
      </c>
      <c r="G55" s="10" t="s">
        <v>102</v>
      </c>
      <c r="H55" s="10" t="s">
        <v>102</v>
      </c>
      <c r="I55" s="10" t="s">
        <v>102</v>
      </c>
      <c r="J55" s="10">
        <f>апрель!J54+май!J54+июнь!J54</f>
        <v>3.2426275046235133</v>
      </c>
    </row>
    <row r="56" spans="1:10" ht="12.75" customHeight="1">
      <c r="A56" s="6">
        <v>43</v>
      </c>
      <c r="B56" s="7" t="s">
        <v>118</v>
      </c>
      <c r="C56" s="15" t="s">
        <v>113</v>
      </c>
      <c r="D56" s="7" t="s">
        <v>119</v>
      </c>
      <c r="E56" s="20">
        <v>1310.36</v>
      </c>
      <c r="F56" s="20">
        <v>1310.36</v>
      </c>
      <c r="G56" s="10" t="s">
        <v>102</v>
      </c>
      <c r="H56" s="10" t="s">
        <v>102</v>
      </c>
      <c r="I56" s="10" t="s">
        <v>102</v>
      </c>
      <c r="J56" s="10">
        <f>апрель!J55+май!J55+июнь!J55</f>
        <v>1.0993504821664464</v>
      </c>
    </row>
    <row r="57" spans="1:10" ht="12.75" customHeight="1">
      <c r="A57" s="8">
        <v>44</v>
      </c>
      <c r="B57" s="7" t="s">
        <v>48</v>
      </c>
      <c r="C57" s="16" t="s">
        <v>100</v>
      </c>
      <c r="D57" s="16" t="s">
        <v>101</v>
      </c>
      <c r="E57" s="20">
        <v>1310.36</v>
      </c>
      <c r="F57" s="20">
        <v>1310.36</v>
      </c>
      <c r="G57" s="10" t="s">
        <v>102</v>
      </c>
      <c r="H57" s="10" t="s">
        <v>102</v>
      </c>
      <c r="I57" s="10" t="s">
        <v>102</v>
      </c>
      <c r="J57" s="10">
        <f>апрель!J56+май!J56+июнь!J56</f>
        <v>92.02150495</v>
      </c>
    </row>
    <row r="58" spans="1:10" ht="12.75" customHeight="1">
      <c r="A58" s="50"/>
      <c r="B58" s="57" t="s">
        <v>187</v>
      </c>
      <c r="C58" s="57"/>
      <c r="D58" s="57"/>
      <c r="E58" s="57"/>
      <c r="F58" s="57"/>
      <c r="G58" s="57"/>
      <c r="H58" s="57"/>
      <c r="I58" s="57"/>
      <c r="J58" s="57"/>
    </row>
    <row r="59" spans="1:10" ht="12.75">
      <c r="A59" s="8">
        <v>45</v>
      </c>
      <c r="B59" s="38" t="s">
        <v>57</v>
      </c>
      <c r="C59" s="39"/>
      <c r="D59" s="39"/>
      <c r="E59" s="40">
        <v>1310.36</v>
      </c>
      <c r="F59" s="40">
        <v>1310.36</v>
      </c>
      <c r="G59" s="41" t="s">
        <v>102</v>
      </c>
      <c r="H59" s="41" t="s">
        <v>102</v>
      </c>
      <c r="I59" s="41" t="s">
        <v>102</v>
      </c>
      <c r="J59" s="66">
        <v>3.8244724632761415</v>
      </c>
    </row>
    <row r="60" spans="1:10" ht="12.75">
      <c r="A60" s="8">
        <v>46</v>
      </c>
      <c r="B60" s="43" t="s">
        <v>130</v>
      </c>
      <c r="C60" s="44" t="s">
        <v>131</v>
      </c>
      <c r="D60" s="44" t="s">
        <v>132</v>
      </c>
      <c r="E60" s="40">
        <v>1310.36</v>
      </c>
      <c r="F60" s="40">
        <v>1310.36</v>
      </c>
      <c r="G60" s="41" t="s">
        <v>102</v>
      </c>
      <c r="H60" s="41" t="s">
        <v>102</v>
      </c>
      <c r="I60" s="41" t="s">
        <v>102</v>
      </c>
      <c r="J60" s="66">
        <v>0.01881766101843634</v>
      </c>
    </row>
    <row r="61" spans="1:10" ht="12.75">
      <c r="A61" s="8">
        <v>47</v>
      </c>
      <c r="B61" s="45" t="s">
        <v>133</v>
      </c>
      <c r="C61" s="46"/>
      <c r="D61" s="46"/>
      <c r="E61" s="40">
        <v>1310.36</v>
      </c>
      <c r="F61" s="40">
        <v>1310.36</v>
      </c>
      <c r="G61" s="41" t="s">
        <v>102</v>
      </c>
      <c r="H61" s="41" t="s">
        <v>102</v>
      </c>
      <c r="I61" s="41" t="s">
        <v>102</v>
      </c>
      <c r="J61" s="66">
        <v>4.519861460631093</v>
      </c>
    </row>
    <row r="62" spans="1:10" ht="25.5">
      <c r="A62" s="8">
        <v>48</v>
      </c>
      <c r="B62" s="47" t="s">
        <v>134</v>
      </c>
      <c r="C62" s="44" t="s">
        <v>135</v>
      </c>
      <c r="D62" s="44" t="s">
        <v>136</v>
      </c>
      <c r="E62" s="40">
        <v>1310.36</v>
      </c>
      <c r="F62" s="40">
        <v>1310.36</v>
      </c>
      <c r="G62" s="41" t="s">
        <v>102</v>
      </c>
      <c r="H62" s="41" t="s">
        <v>102</v>
      </c>
      <c r="I62" s="41" t="s">
        <v>102</v>
      </c>
      <c r="J62" s="66">
        <v>0.27308438585742073</v>
      </c>
    </row>
    <row r="63" spans="1:10" ht="12.75">
      <c r="A63" s="8">
        <v>49</v>
      </c>
      <c r="B63" s="47" t="s">
        <v>137</v>
      </c>
      <c r="C63" s="44" t="s">
        <v>138</v>
      </c>
      <c r="D63" s="44" t="s">
        <v>139</v>
      </c>
      <c r="E63" s="40">
        <v>1310.36</v>
      </c>
      <c r="F63" s="40">
        <v>1310.36</v>
      </c>
      <c r="G63" s="41" t="s">
        <v>102</v>
      </c>
      <c r="H63" s="41" t="s">
        <v>102</v>
      </c>
      <c r="I63" s="41" t="s">
        <v>102</v>
      </c>
      <c r="J63" s="66">
        <v>0.0005348358007652836</v>
      </c>
    </row>
    <row r="64" spans="1:10" ht="12.75">
      <c r="A64" s="8">
        <v>50</v>
      </c>
      <c r="B64" s="47" t="s">
        <v>140</v>
      </c>
      <c r="C64" s="44" t="s">
        <v>141</v>
      </c>
      <c r="D64" s="44" t="s">
        <v>142</v>
      </c>
      <c r="E64" s="40">
        <v>1310.36</v>
      </c>
      <c r="F64" s="40">
        <v>1310.36</v>
      </c>
      <c r="G64" s="41" t="s">
        <v>102</v>
      </c>
      <c r="H64" s="41" t="s">
        <v>102</v>
      </c>
      <c r="I64" s="41" t="s">
        <v>102</v>
      </c>
      <c r="J64" s="66">
        <v>0.002747499035559161</v>
      </c>
    </row>
    <row r="65" spans="1:10" ht="12.75">
      <c r="A65" s="8">
        <v>51</v>
      </c>
      <c r="B65" s="47" t="s">
        <v>143</v>
      </c>
      <c r="C65" s="44" t="s">
        <v>144</v>
      </c>
      <c r="D65" s="44" t="s">
        <v>145</v>
      </c>
      <c r="E65" s="40">
        <v>1310.36</v>
      </c>
      <c r="F65" s="40">
        <v>1310.36</v>
      </c>
      <c r="G65" s="41" t="s">
        <v>102</v>
      </c>
      <c r="H65" s="41" t="s">
        <v>102</v>
      </c>
      <c r="I65" s="41" t="s">
        <v>102</v>
      </c>
      <c r="J65" s="66">
        <v>0.014470105452482791</v>
      </c>
    </row>
    <row r="66" spans="1:10" ht="12.75">
      <c r="A66" s="8">
        <v>52</v>
      </c>
      <c r="B66" s="47" t="s">
        <v>146</v>
      </c>
      <c r="C66" s="44" t="s">
        <v>147</v>
      </c>
      <c r="D66" s="44" t="s">
        <v>148</v>
      </c>
      <c r="E66" s="40">
        <v>1310.36</v>
      </c>
      <c r="F66" s="40">
        <v>1310.36</v>
      </c>
      <c r="G66" s="41" t="s">
        <v>102</v>
      </c>
      <c r="H66" s="41" t="s">
        <v>102</v>
      </c>
      <c r="I66" s="41" t="s">
        <v>102</v>
      </c>
      <c r="J66" s="66">
        <v>0.027526665445332332</v>
      </c>
    </row>
    <row r="67" spans="1:10" ht="25.5">
      <c r="A67" s="8">
        <v>53</v>
      </c>
      <c r="B67" s="47" t="s">
        <v>149</v>
      </c>
      <c r="C67" s="44" t="s">
        <v>150</v>
      </c>
      <c r="D67" s="44" t="s">
        <v>151</v>
      </c>
      <c r="E67" s="40">
        <v>1310.36</v>
      </c>
      <c r="F67" s="40">
        <v>1310.36</v>
      </c>
      <c r="G67" s="41" t="s">
        <v>102</v>
      </c>
      <c r="H67" s="41" t="s">
        <v>102</v>
      </c>
      <c r="I67" s="41" t="s">
        <v>102</v>
      </c>
      <c r="J67" s="66">
        <v>0.0026881858915410173</v>
      </c>
    </row>
    <row r="68" spans="1:10" ht="25.5">
      <c r="A68" s="8">
        <v>54</v>
      </c>
      <c r="B68" s="47" t="s">
        <v>152</v>
      </c>
      <c r="C68" s="44" t="s">
        <v>153</v>
      </c>
      <c r="D68" s="44" t="s">
        <v>154</v>
      </c>
      <c r="E68" s="40">
        <v>1310.36</v>
      </c>
      <c r="F68" s="40">
        <v>1310.36</v>
      </c>
      <c r="G68" s="41" t="s">
        <v>102</v>
      </c>
      <c r="H68" s="41" t="s">
        <v>102</v>
      </c>
      <c r="I68" s="41" t="s">
        <v>102</v>
      </c>
      <c r="J68" s="66">
        <v>0.0013603230734858635</v>
      </c>
    </row>
    <row r="69" spans="1:10" ht="25.5">
      <c r="A69" s="8">
        <v>55</v>
      </c>
      <c r="B69" s="47" t="s">
        <v>155</v>
      </c>
      <c r="C69" s="44" t="s">
        <v>156</v>
      </c>
      <c r="D69" s="44" t="s">
        <v>157</v>
      </c>
      <c r="E69" s="40">
        <v>1310.36</v>
      </c>
      <c r="F69" s="40">
        <v>1310.36</v>
      </c>
      <c r="G69" s="41" t="s">
        <v>102</v>
      </c>
      <c r="H69" s="41" t="s">
        <v>102</v>
      </c>
      <c r="I69" s="41" t="s">
        <v>102</v>
      </c>
      <c r="J69" s="66">
        <v>0.002835048949197376</v>
      </c>
    </row>
    <row r="70" spans="1:10" ht="25.5">
      <c r="A70" s="8">
        <v>56</v>
      </c>
      <c r="B70" s="47" t="s">
        <v>158</v>
      </c>
      <c r="C70" s="44" t="s">
        <v>159</v>
      </c>
      <c r="D70" s="44" t="s">
        <v>160</v>
      </c>
      <c r="E70" s="40">
        <v>1310.36</v>
      </c>
      <c r="F70" s="40">
        <v>1310.36</v>
      </c>
      <c r="G70" s="41" t="s">
        <v>102</v>
      </c>
      <c r="H70" s="41" t="s">
        <v>102</v>
      </c>
      <c r="I70" s="41" t="s">
        <v>102</v>
      </c>
      <c r="J70" s="66">
        <v>0.006945247610499743</v>
      </c>
    </row>
    <row r="71" spans="1:10" ht="12.75">
      <c r="A71" s="8">
        <v>57</v>
      </c>
      <c r="B71" s="45" t="s">
        <v>161</v>
      </c>
      <c r="C71" s="44"/>
      <c r="D71" s="44"/>
      <c r="E71" s="40">
        <v>1310.36</v>
      </c>
      <c r="F71" s="40">
        <v>1310.36</v>
      </c>
      <c r="G71" s="41" t="s">
        <v>102</v>
      </c>
      <c r="H71" s="41" t="s">
        <v>102</v>
      </c>
      <c r="I71" s="41" t="s">
        <v>102</v>
      </c>
      <c r="J71" s="66">
        <v>0.7186878108007511</v>
      </c>
    </row>
    <row r="72" spans="1:10" ht="12.75">
      <c r="A72" s="8">
        <v>58</v>
      </c>
      <c r="B72" s="47" t="s">
        <v>162</v>
      </c>
      <c r="C72" s="44" t="s">
        <v>163</v>
      </c>
      <c r="D72" s="44" t="s">
        <v>164</v>
      </c>
      <c r="E72" s="40">
        <v>1310.36</v>
      </c>
      <c r="F72" s="40">
        <v>1310.36</v>
      </c>
      <c r="G72" s="41" t="s">
        <v>102</v>
      </c>
      <c r="H72" s="41" t="s">
        <v>102</v>
      </c>
      <c r="I72" s="41" t="s">
        <v>102</v>
      </c>
      <c r="J72" s="66">
        <v>0.002789700479193915</v>
      </c>
    </row>
    <row r="73" spans="1:10" ht="12.75">
      <c r="A73" s="8">
        <v>59</v>
      </c>
      <c r="B73" s="47" t="s">
        <v>165</v>
      </c>
      <c r="C73" s="44" t="s">
        <v>166</v>
      </c>
      <c r="D73" s="44" t="s">
        <v>167</v>
      </c>
      <c r="E73" s="40">
        <v>1310.36</v>
      </c>
      <c r="F73" s="40">
        <v>1310.36</v>
      </c>
      <c r="G73" s="41" t="s">
        <v>102</v>
      </c>
      <c r="H73" s="41" t="s">
        <v>102</v>
      </c>
      <c r="I73" s="41" t="s">
        <v>102</v>
      </c>
      <c r="J73" s="66">
        <v>0.00028329927319082655</v>
      </c>
    </row>
    <row r="74" spans="1:10" ht="12.75">
      <c r="A74" s="8">
        <v>60</v>
      </c>
      <c r="B74" s="47" t="s">
        <v>168</v>
      </c>
      <c r="C74" s="44" t="s">
        <v>169</v>
      </c>
      <c r="D74" s="44" t="s">
        <v>170</v>
      </c>
      <c r="E74" s="40">
        <v>1310.36</v>
      </c>
      <c r="F74" s="40">
        <v>1310.36</v>
      </c>
      <c r="G74" s="41" t="s">
        <v>102</v>
      </c>
      <c r="H74" s="41" t="s">
        <v>102</v>
      </c>
      <c r="I74" s="41" t="s">
        <v>102</v>
      </c>
      <c r="J74" s="66">
        <v>0.0015670945580283646</v>
      </c>
    </row>
    <row r="75" spans="1:10" ht="12.75">
      <c r="A75" s="8">
        <v>61</v>
      </c>
      <c r="B75" s="47" t="s">
        <v>171</v>
      </c>
      <c r="C75" s="44" t="s">
        <v>172</v>
      </c>
      <c r="D75" s="44" t="s">
        <v>173</v>
      </c>
      <c r="E75" s="40">
        <v>1310.36</v>
      </c>
      <c r="F75" s="40">
        <v>1310.36</v>
      </c>
      <c r="G75" s="41" t="s">
        <v>102</v>
      </c>
      <c r="H75" s="41" t="s">
        <v>102</v>
      </c>
      <c r="I75" s="41" t="s">
        <v>102</v>
      </c>
      <c r="J75" s="66">
        <v>0.0013391898265861604</v>
      </c>
    </row>
    <row r="76" spans="1:10" ht="12.75">
      <c r="A76" s="8">
        <v>62</v>
      </c>
      <c r="B76" s="47" t="s">
        <v>174</v>
      </c>
      <c r="C76" s="44" t="s">
        <v>175</v>
      </c>
      <c r="D76" s="44" t="s">
        <v>176</v>
      </c>
      <c r="E76" s="40">
        <v>1310.36</v>
      </c>
      <c r="F76" s="40">
        <v>1310.36</v>
      </c>
      <c r="G76" s="41" t="s">
        <v>102</v>
      </c>
      <c r="H76" s="41" t="s">
        <v>102</v>
      </c>
      <c r="I76" s="41" t="s">
        <v>102</v>
      </c>
      <c r="J76" s="66">
        <v>0.0005558495432780245</v>
      </c>
    </row>
    <row r="77" spans="1:10" ht="12.75">
      <c r="A77" s="8">
        <v>63</v>
      </c>
      <c r="B77" s="48" t="s">
        <v>177</v>
      </c>
      <c r="C77" s="44"/>
      <c r="D77" s="44"/>
      <c r="E77" s="40"/>
      <c r="F77" s="40"/>
      <c r="G77" s="41"/>
      <c r="H77" s="41"/>
      <c r="I77" s="41"/>
      <c r="J77" s="66"/>
    </row>
    <row r="78" spans="1:10" ht="25.5">
      <c r="A78" s="8">
        <v>64</v>
      </c>
      <c r="B78" s="47" t="s">
        <v>178</v>
      </c>
      <c r="C78" s="44" t="s">
        <v>179</v>
      </c>
      <c r="D78" s="44" t="s">
        <v>180</v>
      </c>
      <c r="E78" s="40">
        <v>1310.36</v>
      </c>
      <c r="F78" s="40">
        <v>1310.36</v>
      </c>
      <c r="G78" s="41" t="s">
        <v>102</v>
      </c>
      <c r="H78" s="41" t="s">
        <v>102</v>
      </c>
      <c r="I78" s="41" t="s">
        <v>102</v>
      </c>
      <c r="J78" s="66">
        <v>0.015072337640170222</v>
      </c>
    </row>
    <row r="79" spans="1:10" ht="12.75">
      <c r="A79" s="8">
        <v>65</v>
      </c>
      <c r="B79" s="47" t="s">
        <v>181</v>
      </c>
      <c r="C79" s="44" t="s">
        <v>182</v>
      </c>
      <c r="D79" s="44" t="s">
        <v>183</v>
      </c>
      <c r="E79" s="40">
        <v>1310.36</v>
      </c>
      <c r="F79" s="40">
        <v>1310.36</v>
      </c>
      <c r="G79" s="41" t="s">
        <v>102</v>
      </c>
      <c r="H79" s="41" t="s">
        <v>102</v>
      </c>
      <c r="I79" s="41" t="s">
        <v>102</v>
      </c>
      <c r="J79" s="66">
        <v>0.05860723682733497</v>
      </c>
    </row>
    <row r="80" spans="1:10" ht="12.75">
      <c r="A80" s="8">
        <v>66</v>
      </c>
      <c r="B80" s="47" t="s">
        <v>184</v>
      </c>
      <c r="C80" s="49" t="s">
        <v>185</v>
      </c>
      <c r="D80" s="49" t="s">
        <v>186</v>
      </c>
      <c r="E80" s="40">
        <v>1310.36</v>
      </c>
      <c r="F80" s="40">
        <v>1310.36</v>
      </c>
      <c r="G80" s="41" t="s">
        <v>102</v>
      </c>
      <c r="H80" s="41" t="s">
        <v>102</v>
      </c>
      <c r="I80" s="41" t="s">
        <v>102</v>
      </c>
      <c r="J80" s="66">
        <v>0.3073167211680389</v>
      </c>
    </row>
    <row r="81" spans="1:10" ht="15">
      <c r="A81" s="23"/>
      <c r="B81" s="52" t="s">
        <v>108</v>
      </c>
      <c r="C81" s="52"/>
      <c r="D81" s="52"/>
      <c r="E81" s="52"/>
      <c r="F81" s="52"/>
      <c r="G81" s="52"/>
      <c r="H81" s="52"/>
      <c r="I81" s="52"/>
      <c r="J81" s="52"/>
    </row>
  </sheetData>
  <sheetProtection/>
  <mergeCells count="56"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BI7:BR7"/>
    <mergeCell ref="BS7:CB7"/>
    <mergeCell ref="CC7:CL7"/>
    <mergeCell ref="CM7:CV7"/>
    <mergeCell ref="CW7:DF7"/>
    <mergeCell ref="DG7:DP7"/>
    <mergeCell ref="IG7:IP7"/>
    <mergeCell ref="IQ7:IV7"/>
    <mergeCell ref="A8:J8"/>
    <mergeCell ref="K8:T8"/>
    <mergeCell ref="U8:AD8"/>
    <mergeCell ref="AE8:AN8"/>
    <mergeCell ref="AO8:AX8"/>
    <mergeCell ref="AY8:BH8"/>
    <mergeCell ref="BI8:BR8"/>
    <mergeCell ref="BS8:CB8"/>
    <mergeCell ref="IG8:IP8"/>
    <mergeCell ref="IQ8:IV8"/>
    <mergeCell ref="EK8:ET8"/>
    <mergeCell ref="EU8:FD8"/>
    <mergeCell ref="FE8:FN8"/>
    <mergeCell ref="FO8:FX8"/>
    <mergeCell ref="FY8:GH8"/>
    <mergeCell ref="GI8:GR8"/>
    <mergeCell ref="HM8:HV8"/>
    <mergeCell ref="HW8:IF8"/>
    <mergeCell ref="CC8:CL8"/>
    <mergeCell ref="CM8:CV8"/>
    <mergeCell ref="CW8:DF8"/>
    <mergeCell ref="DG8:DP8"/>
    <mergeCell ref="DQ8:DZ8"/>
    <mergeCell ref="EA8:EJ8"/>
    <mergeCell ref="B81:J81"/>
    <mergeCell ref="B13:J13"/>
    <mergeCell ref="A9:J9"/>
    <mergeCell ref="B58:J58"/>
    <mergeCell ref="GS8:HB8"/>
    <mergeCell ref="HC8:HL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2017-04-26T05:08:29Z</cp:lastPrinted>
  <dcterms:created xsi:type="dcterms:W3CDTF">2012-02-10T12:30:27Z</dcterms:created>
  <dcterms:modified xsi:type="dcterms:W3CDTF">2017-07-14T07:52:40Z</dcterms:modified>
  <cp:category/>
  <cp:version/>
  <cp:contentType/>
  <cp:contentStatus/>
</cp:coreProperties>
</file>