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0385" windowHeight="12525" tabRatio="786" activeTab="3"/>
  </bookViews>
  <sheets>
    <sheet name="октябрь" sheetId="1" r:id="rId1"/>
    <sheet name="ноябрь" sheetId="2" r:id="rId2"/>
    <sheet name="декабрь" sheetId="3" r:id="rId3"/>
    <sheet name="4 КВ 2016" sheetId="4" r:id="rId4"/>
  </sheets>
  <externalReferences>
    <externalReference r:id="rId7"/>
    <externalReference r:id="rId8"/>
  </externalReferences>
  <definedNames>
    <definedName name="_xlnm.Print_Area" localSheetId="3">'4 КВ 2016'!$A$1:$J$87</definedName>
    <definedName name="_xlnm.Print_Area" localSheetId="2">'декабрь'!$A$1:$J$114</definedName>
    <definedName name="_xlnm.Print_Area" localSheetId="1">'ноябрь'!$A$1:$J$102</definedName>
    <definedName name="_xlnm.Print_Area" localSheetId="0">'октябрь'!$A$1:$J$115</definedName>
  </definedNames>
  <calcPr fullCalcOnLoad="1"/>
</workbook>
</file>

<file path=xl/sharedStrings.xml><?xml version="1.0" encoding="utf-8"?>
<sst xmlns="http://schemas.openxmlformats.org/spreadsheetml/2006/main" count="1600" uniqueCount="185">
  <si>
    <t>№ п/п</t>
  </si>
  <si>
    <t>Наименование магистрального газопровода</t>
  </si>
  <si>
    <t>Свободная мощность магистрального газопровода,
млн. куб. м</t>
  </si>
  <si>
    <t>к приказу ФАС России</t>
  </si>
  <si>
    <t>Зона выхода из магистрального газопровода</t>
  </si>
  <si>
    <t>Зона входа в магистральный газопровод</t>
  </si>
  <si>
    <t>Приложение № 1</t>
  </si>
  <si>
    <t>от 07.04.2014 № 231/14</t>
  </si>
  <si>
    <t>Форма</t>
  </si>
  <si>
    <t>Наименование потребителя</t>
  </si>
  <si>
    <t>Тариф на услуги по транспортировке газа по трубопроводам с детализацией по зоне входа в магистральный газопровод, руб. за 1000 куб. м</t>
  </si>
  <si>
    <t>Тариф на услуги по транспортировке газа по трубопроводам с детализацией по зоне выхода из магистрального газопровода, руб. за 1000 куб. м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</si>
  <si>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</si>
  <si>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</si>
  <si>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>Газопровод-отвод к АГРС с.Люксюгун</t>
  </si>
  <si>
    <t>Газопровод-отвод к АГР С с. Тыайа</t>
  </si>
  <si>
    <t>Газопровод-отвод к АГРС с. Чагда</t>
  </si>
  <si>
    <t>Газопровод-отвод к АГРС с. Арыктах</t>
  </si>
  <si>
    <t>Газопровод-отвод к АГРС с. Кобяй</t>
  </si>
  <si>
    <t>Газопровод-отвод к АГРС с.Ситте</t>
  </si>
  <si>
    <t>Газопровод-отвод к АГРС  с. Салбанцы</t>
  </si>
  <si>
    <t>Газопровод-отвод к АГРС  с. Намцы</t>
  </si>
  <si>
    <t>Газопровод-отвод к АГРС с. Искра</t>
  </si>
  <si>
    <t>МГ Намцы-Хатырык</t>
  </si>
  <si>
    <t>Газопровод-отвод к АГРС: с. Бетюнь</t>
  </si>
  <si>
    <t>Газопровод-отвод к АГРС: с. Хатырык</t>
  </si>
  <si>
    <t>Газопровод-отвод к АГРС с.Таастах</t>
  </si>
  <si>
    <t>Газопровод-отвод к АГРС п. Маган</t>
  </si>
  <si>
    <t xml:space="preserve">Газопровод-отвод к ГРС г. Покровск </t>
  </si>
  <si>
    <t>Газопровод-отвод к АГРС с. Октемцы</t>
  </si>
  <si>
    <t>ГО Покровск-Булгунняхтах</t>
  </si>
  <si>
    <t>Газопровод-отвод к АГРС с Булгунняхтах</t>
  </si>
  <si>
    <t>МГ Булгунняхтах-Улахан-Ан</t>
  </si>
  <si>
    <t>Газопровод-отвод к АГРС с. Улахан-Ан</t>
  </si>
  <si>
    <t>МГ к с. Бердигестях</t>
  </si>
  <si>
    <t>Газопровод-отвод к АГРС с. Бясь-Кюель</t>
  </si>
  <si>
    <t>Газопровод-отвод к АГРС с. Кюерелях</t>
  </si>
  <si>
    <t>Газопровод-отвод к  ГРС-2</t>
  </si>
  <si>
    <t>МГ «0» км –ГРС-2 – Хатассы</t>
  </si>
  <si>
    <t>Газопровод-отвод к АГРС с.Хатассы</t>
  </si>
  <si>
    <t xml:space="preserve">Подводный переход МГ через р. Лена </t>
  </si>
  <si>
    <t>МГ Павловск-Майя</t>
  </si>
  <si>
    <t>Газопровод-отвод к АГРС с. Павловск</t>
  </si>
  <si>
    <t>Газопровод-отвод к АГРС с.Хаптагай</t>
  </si>
  <si>
    <t>Газопровод-отвод к АГРС п. Нижний Бестях</t>
  </si>
  <si>
    <t>Газопровод-отвод к АГРС с. Майа</t>
  </si>
  <si>
    <t>Газопровод-отвод к АГРС с. Табага</t>
  </si>
  <si>
    <t>Газопровод-отвод к АГРС с. Тюнгюлю</t>
  </si>
  <si>
    <t>МГ "УКПГ Отраднинское ГКМ - АГРС г.Ленск"</t>
  </si>
  <si>
    <t>МГ Мастах-Берге 47 км</t>
  </si>
  <si>
    <t>АГРС с. Люксюгун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</si>
  <si>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</si>
  <si>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</si>
  <si>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</si>
  <si>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</si>
  <si>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</si>
  <si>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</si>
  <si>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Мастах-Берге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</si>
  <si>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</si>
  <si>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</si>
  <si>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</si>
  <si>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</si>
  <si>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</si>
  <si>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</si>
  <si>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</t>
  </si>
  <si>
    <t>АГРС с.Искра</t>
  </si>
  <si>
    <t>ГО с Намцы</t>
  </si>
  <si>
    <t>ГО с.Хатырык
ГО с.Бетюнцы</t>
  </si>
  <si>
    <t>ГО Намцы-Хатырык</t>
  </si>
  <si>
    <t>АГРС с. Бетюнцы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</si>
  <si>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</si>
  <si>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</si>
  <si>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</si>
  <si>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</si>
  <si>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</si>
  <si>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</si>
  <si>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</si>
  <si>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</t>
  </si>
  <si>
    <t>АГРС с. Октемцы</t>
  </si>
  <si>
    <t>ГО  с. Булгунняхтах</t>
  </si>
  <si>
    <t>АГРС с. Булгунняхтах</t>
  </si>
  <si>
    <t>ГО с. Улахан-Ан</t>
  </si>
  <si>
    <t>АГРС с. Улахан-Ан</t>
  </si>
  <si>
    <t>МГ Берге-Якутск 133 км</t>
  </si>
  <si>
    <t>МГ с. Бердигестях</t>
  </si>
  <si>
    <t>АГРС с. Бясь-Кюель</t>
  </si>
  <si>
    <t>АГРС с. Кюерелях</t>
  </si>
  <si>
    <t>МГ 0км-ГРС-2-Хатассы</t>
  </si>
  <si>
    <t>ГРС-2 г.Якутск</t>
  </si>
  <si>
    <t>ГО с.Хатассы</t>
  </si>
  <si>
    <t>МГ ГРС-2-Хатассы</t>
  </si>
  <si>
    <t>АГРС с. Хатассы</t>
  </si>
  <si>
    <t>Подводный переход через р.Лена</t>
  </si>
  <si>
    <t>ГО с. Майя</t>
  </si>
  <si>
    <t>АГРС с.Павловск</t>
  </si>
  <si>
    <t>АГРС с. Хаптагай</t>
  </si>
  <si>
    <t>АГРС п.Н. Бестях</t>
  </si>
  <si>
    <t>АГРС с. Майя</t>
  </si>
  <si>
    <t>АГРС с.Табага</t>
  </si>
  <si>
    <t>АГРС с.Тюнгюлю</t>
  </si>
  <si>
    <t>УКПГ Отраднинское ГКМ</t>
  </si>
  <si>
    <t>АГРС г.Ленск</t>
  </si>
  <si>
    <t>-</t>
  </si>
  <si>
    <t>Информация о наличии (отсутствии) технической возможности доступа</t>
  </si>
  <si>
    <t>к регулируемым услугам по транспортировке газа по магистральным газопроводам АО "Сахатранснефтегаз"</t>
  </si>
  <si>
    <t>Газопровод-отвод к АГРС с. Чурапча</t>
  </si>
  <si>
    <t>МГ Майя-Табага-Чурапча</t>
  </si>
  <si>
    <t>АГРС с. Чурапча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</si>
  <si>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</si>
  <si>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ГО с. Табага, ГО с. Чурапча</t>
  </si>
  <si>
    <t>за октябрь 2016 года</t>
  </si>
  <si>
    <t>Газопровод-отвод к АГРС с. Асыма</t>
  </si>
  <si>
    <t>АГРС с. Асыма</t>
  </si>
  <si>
    <t xml:space="preserve">МГ Майа-Чурапча-Ытык-Кюель </t>
  </si>
  <si>
    <t>МГ Майя-Тюнгюлю-Борогонцы</t>
  </si>
  <si>
    <t>Газопровод-отвод к АГРС с. Беке</t>
  </si>
  <si>
    <t>АГРС с. Беке</t>
  </si>
  <si>
    <t>Газопровод-отвод к АГРС с. Суола</t>
  </si>
  <si>
    <t>АГРС с. Суола</t>
  </si>
  <si>
    <t>Газопровод-отвод к АГРС с. Бедиме</t>
  </si>
  <si>
    <t>АГРС с. Бедиме</t>
  </si>
  <si>
    <t>за ноябрь 2016 года</t>
  </si>
  <si>
    <t>за декабрь 2016 года</t>
  </si>
  <si>
    <t>за 4 квартал 2016 года</t>
  </si>
  <si>
    <t>ЖД станция</t>
  </si>
  <si>
    <t>МГ Мастах – Берге - Якутск</t>
  </si>
  <si>
    <t>ГО Бясь-Кюель, ГО Кюерелях, ГО Асыма</t>
  </si>
  <si>
    <t>ГО Тюнгюлю, Беке, Суола, Бедиме</t>
  </si>
  <si>
    <t>АГРС ЖД</t>
  </si>
  <si>
    <t>МГ Средневилюйское ГКМ - Мастах</t>
  </si>
  <si>
    <t>Газопровод-отвод к АГРС г. Вилюйск</t>
  </si>
  <si>
    <t>МГ Средневилюйское ГКМ - Мастах 2км</t>
  </si>
  <si>
    <t>АГРС г.Вилюйск</t>
  </si>
  <si>
    <t>Газопровод-отвод к АГРС с. Экюндю</t>
  </si>
  <si>
    <t>ГО г.Вилюйск 35км</t>
  </si>
  <si>
    <t>АГРС с.Экюндю</t>
  </si>
  <si>
    <t>Газопровод-отвод к АГРС с. Чинеке</t>
  </si>
  <si>
    <t>ГО г.Вилюйск 42км</t>
  </si>
  <si>
    <t>АГРС с.Чинеке</t>
  </si>
  <si>
    <t>Газопровод-отвод к АГРС с. Тасагар</t>
  </si>
  <si>
    <t>ГО г.Вилюйск 9км</t>
  </si>
  <si>
    <t>АГРС с.Тасагар</t>
  </si>
  <si>
    <t>Газопровод-отвод к АГРС с. Хампа</t>
  </si>
  <si>
    <t>ГО с.Тасагар 6км</t>
  </si>
  <si>
    <t>АГРС с.Хампа</t>
  </si>
  <si>
    <t>Газопровод-отвод к АГРС с.Тымпы</t>
  </si>
  <si>
    <t>МГ Средневилюйское ГКМ - Мастах 35км</t>
  </si>
  <si>
    <t>АГРС с.Тымпы</t>
  </si>
  <si>
    <t>Газопровод-отвод к АГРС с. Чай (Борогонцы)</t>
  </si>
  <si>
    <t>МГ Средневилюйское ГКМ - Мастах 40км</t>
  </si>
  <si>
    <t>АГРС с.Чай</t>
  </si>
  <si>
    <t>Газопровод-отвод к АГРС с. Сайылык (Мукучи)</t>
  </si>
  <si>
    <t>МГ Средневилюйское ГКМ - Мастах 58км</t>
  </si>
  <si>
    <t>АГРС с.Сайылык</t>
  </si>
  <si>
    <t>Газопровод-отвод к АГРС с. Арылах</t>
  </si>
  <si>
    <t>МГ Средневилюйское ГКМ - Мастах 69км</t>
  </si>
  <si>
    <t>АГРС с.Арылах</t>
  </si>
  <si>
    <t>МГ Вилюйск - Верхневилюйск</t>
  </si>
  <si>
    <t>Газопровод-отвод к АГРС с. Сыдыбыл</t>
  </si>
  <si>
    <t>МГ Вилюйск - Верхневилюйск 21км</t>
  </si>
  <si>
    <t>АГРС с.Сыдыбыл</t>
  </si>
  <si>
    <t>Газопровод-отвод к АГРС с. Кюль (Харбалах)</t>
  </si>
  <si>
    <t>МГ Вилюйск - Верхневилюйск 51км</t>
  </si>
  <si>
    <t>АГРС с.Кюль</t>
  </si>
  <si>
    <t>Газопровод-отвод к АГРС с. Хомустах (Нам)</t>
  </si>
  <si>
    <t>МГ Вилюйск - Верхневилюйск 77км</t>
  </si>
  <si>
    <t>АГРС с.Хомустах</t>
  </si>
  <si>
    <t>Газопровод-отвод к АГРС с. Тамалакан (Оросу)</t>
  </si>
  <si>
    <t>МГ Вилюйск - Верхневилюйск 63км</t>
  </si>
  <si>
    <t>АГРС с.Тамалакан</t>
  </si>
  <si>
    <t>Газопровод-отвод к АГРС с. Верхневилюйск</t>
  </si>
  <si>
    <t>МГ Вилюйск - Верхневилюйск 89км</t>
  </si>
  <si>
    <t>АГРС с.Верхневилюйск</t>
  </si>
  <si>
    <t>МГ Среднетюнгское ГКМ - Тамалакан</t>
  </si>
  <si>
    <t>Газопровод-отвод к АГРС с. Кюбяинде</t>
  </si>
  <si>
    <t>ГО с.Усун 1км</t>
  </si>
  <si>
    <t>АГРС с.Кюбяинде</t>
  </si>
  <si>
    <t>Газопровод-отвод к АГРС с. Усун</t>
  </si>
  <si>
    <t>УКПГ СТГКМ</t>
  </si>
  <si>
    <t>АГРС с.Усун</t>
  </si>
  <si>
    <t>Газопровод-отвод к АГРС с. Тылгыны</t>
  </si>
  <si>
    <t>ГО с.Усун 5км</t>
  </si>
  <si>
    <t>АГРС с.Тылгыны</t>
  </si>
  <si>
    <t>УДиТГ:</t>
  </si>
  <si>
    <t>ЛПУМГ: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</si>
</sst>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"/>
    <numFmt numFmtId="173" formatCode="0.000000"/>
    <numFmt numFmtId="174" formatCode="0.000"/>
    <numFmt numFmtId="175" formatCode="#,##0.000"/>
    <numFmt numFmtId="176" formatCode="#,##0.00_р_."/>
    <numFmt numFmtId="177" formatCode="0.0000"/>
    <numFmt numFmtId="178" formatCode="0.00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4" fontId="0" fillId="0" borderId="10" xfId="0" applyNumberForma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center"/>
    </xf>
    <xf numFmtId="174" fontId="0" fillId="0" borderId="10" xfId="0" applyNumberFormat="1" applyFill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76" fontId="4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vv\Desktop\&#1044;&#1086;&#1082;&#1091;&#1084;&#1077;&#1085;&#1090;&#1099;\&#1087;&#1086;%20&#1087;&#1088;&#1080;&#1082;&#1072;&#1079;&#1091;%20&#1060;&#1040;&#1057;\2016%20&#1075;&#1086;&#1076;\&#1051;&#1055;&#1059;&#1052;&#1043;\4%20&#1082;&#1074;&#1072;&#1088;&#1090;&#1072;&#1083;%20&#1080;%20&#1075;&#1086;&#1076;&#1086;&#1074;&#1086;&#1081;\&#1087;&#1088;&#1086;&#1077;&#1082;&#1090;&#1085;&#1072;&#1103;%20&#1084;&#1086;&#1097;&#1085;&#1086;&#1089;&#1090;&#110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vv\Desktop\&#1044;&#1086;&#1082;&#1091;&#1084;&#1077;&#1085;&#1090;&#1099;\&#1087;&#1086;%20&#1087;&#1088;&#1080;&#1082;&#1072;&#1079;&#1091;%20&#1060;&#1040;&#1057;\2016%20&#1075;&#1086;&#1076;\&#1051;&#1055;&#1059;&#1052;&#1043;\4%20&#1082;&#1074;&#1072;&#1088;&#1090;&#1072;&#1083;%20&#1080;%20&#1075;&#1086;&#1076;&#1086;&#1074;&#1086;&#1081;\&#1088;&#1072;&#1089;&#1093;&#1086;&#1076;%20&#1075;&#1072;&#1079;&#1072;%20&#1087;&#1086;%20&#1040;&#1043;&#1056;&#1057;%20(4&#1082;&#1074;&#1072;&#1088;&#1090;&#1072;&#108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одит."/>
      <sheetName val="янв 15"/>
      <sheetName val="февр 15"/>
      <sheetName val="март 15"/>
      <sheetName val="март 15 (2)"/>
      <sheetName val="апрель 15"/>
      <sheetName val="май 15"/>
      <sheetName val="июнь 15"/>
      <sheetName val="июль 15 "/>
      <sheetName val="август 15"/>
      <sheetName val="сентябрь"/>
      <sheetName val="октябрь"/>
      <sheetName val="ноябрь"/>
      <sheetName val="декабрь"/>
    </sheetNames>
    <sheetDataSet>
      <sheetData sheetId="0">
        <row r="4">
          <cell r="C4">
            <v>4.38</v>
          </cell>
        </row>
        <row r="5">
          <cell r="C5">
            <v>10.95</v>
          </cell>
        </row>
        <row r="6">
          <cell r="C6">
            <v>2</v>
          </cell>
        </row>
        <row r="7">
          <cell r="C7">
            <v>3.65</v>
          </cell>
        </row>
        <row r="13">
          <cell r="C13">
            <v>15.695</v>
          </cell>
        </row>
        <row r="15">
          <cell r="C15">
            <v>50</v>
          </cell>
        </row>
        <row r="17">
          <cell r="C17">
            <v>205</v>
          </cell>
        </row>
        <row r="18">
          <cell r="C18">
            <v>2</v>
          </cell>
        </row>
        <row r="19">
          <cell r="C19">
            <v>24.4</v>
          </cell>
        </row>
        <row r="20">
          <cell r="C20">
            <v>20</v>
          </cell>
        </row>
        <row r="21">
          <cell r="C21">
            <v>5</v>
          </cell>
        </row>
        <row r="22">
          <cell r="C22">
            <v>98</v>
          </cell>
        </row>
        <row r="24">
          <cell r="C24">
            <v>6</v>
          </cell>
        </row>
        <row r="30">
          <cell r="C30">
            <v>177.5</v>
          </cell>
        </row>
        <row r="31">
          <cell r="C31">
            <v>8</v>
          </cell>
        </row>
        <row r="32">
          <cell r="C32">
            <v>164.25</v>
          </cell>
        </row>
        <row r="33">
          <cell r="C33">
            <v>8</v>
          </cell>
        </row>
        <row r="34">
          <cell r="C34">
            <v>115.9</v>
          </cell>
        </row>
        <row r="35">
          <cell r="C35">
            <v>8.75</v>
          </cell>
        </row>
        <row r="36">
          <cell r="C36">
            <v>8.75</v>
          </cell>
        </row>
        <row r="37">
          <cell r="C37">
            <v>560</v>
          </cell>
        </row>
        <row r="38">
          <cell r="C38">
            <v>528</v>
          </cell>
        </row>
        <row r="39">
          <cell r="C39">
            <v>87.6</v>
          </cell>
        </row>
        <row r="40">
          <cell r="C40">
            <v>528</v>
          </cell>
        </row>
        <row r="41">
          <cell r="C41">
            <v>45.55</v>
          </cell>
        </row>
        <row r="42">
          <cell r="C42">
            <v>427.6</v>
          </cell>
        </row>
        <row r="43">
          <cell r="C43">
            <v>43.8</v>
          </cell>
        </row>
        <row r="44">
          <cell r="C44">
            <v>17.52</v>
          </cell>
        </row>
        <row r="45">
          <cell r="C45">
            <v>43.8</v>
          </cell>
        </row>
        <row r="46">
          <cell r="C46">
            <v>87.6</v>
          </cell>
        </row>
        <row r="47">
          <cell r="C47">
            <v>17.52</v>
          </cell>
        </row>
        <row r="49">
          <cell r="C49">
            <v>19.345</v>
          </cell>
        </row>
        <row r="50">
          <cell r="C50">
            <v>277.5</v>
          </cell>
        </row>
        <row r="51">
          <cell r="C51">
            <v>131.4</v>
          </cell>
        </row>
        <row r="54">
          <cell r="C54">
            <v>394.36644</v>
          </cell>
        </row>
        <row r="56">
          <cell r="C56">
            <v>1.611842105263158</v>
          </cell>
        </row>
        <row r="57">
          <cell r="C57">
            <v>6.943196829590488</v>
          </cell>
        </row>
        <row r="58">
          <cell r="C58">
            <v>13.886393659180976</v>
          </cell>
        </row>
        <row r="59">
          <cell r="C59">
            <v>24.532628797886392</v>
          </cell>
        </row>
        <row r="60">
          <cell r="C60">
            <v>15.275033025099074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  <sheetName val="ноябрь"/>
      <sheetName val="октябрь"/>
      <sheetName val="Лист4"/>
    </sheetNames>
    <sheetDataSet>
      <sheetData sheetId="0">
        <row r="20">
          <cell r="I20">
            <v>0.12499500000000001</v>
          </cell>
        </row>
        <row r="21">
          <cell r="I21">
            <v>0.25957900000000006</v>
          </cell>
        </row>
        <row r="23">
          <cell r="I23">
            <v>0.149001</v>
          </cell>
        </row>
        <row r="26">
          <cell r="I26">
            <v>0.17144500000000004</v>
          </cell>
        </row>
        <row r="27">
          <cell r="I27">
            <v>0.245793</v>
          </cell>
        </row>
        <row r="28">
          <cell r="I28">
            <v>0.18703499999999998</v>
          </cell>
        </row>
        <row r="29">
          <cell r="I29">
            <v>0</v>
          </cell>
        </row>
        <row r="30">
          <cell r="I30">
            <v>0.13909300000000005</v>
          </cell>
        </row>
        <row r="31">
          <cell r="I31">
            <v>0.07237099999999999</v>
          </cell>
        </row>
        <row r="32">
          <cell r="I32">
            <v>2.386787</v>
          </cell>
        </row>
        <row r="33">
          <cell r="I33">
            <v>0.505128</v>
          </cell>
        </row>
        <row r="34">
          <cell r="I34">
            <v>0.53749</v>
          </cell>
        </row>
        <row r="35">
          <cell r="I35">
            <v>0.097462</v>
          </cell>
        </row>
        <row r="36">
          <cell r="I36">
            <v>0.35147</v>
          </cell>
        </row>
        <row r="38">
          <cell r="I38">
            <v>16.625932000000006</v>
          </cell>
        </row>
        <row r="39">
          <cell r="I39">
            <v>0.485013</v>
          </cell>
        </row>
        <row r="41">
          <cell r="I41">
            <v>0</v>
          </cell>
        </row>
        <row r="42">
          <cell r="I42">
            <v>3.9949649999999997</v>
          </cell>
        </row>
        <row r="43">
          <cell r="I43">
            <v>0.9559239999999999</v>
          </cell>
        </row>
        <row r="44">
          <cell r="I44">
            <v>2.264857</v>
          </cell>
        </row>
        <row r="45">
          <cell r="I45">
            <v>0.11640999999999999</v>
          </cell>
        </row>
        <row r="46">
          <cell r="I46">
            <v>0.44932199999999994</v>
          </cell>
        </row>
        <row r="47">
          <cell r="I47">
            <v>3.830677</v>
          </cell>
        </row>
        <row r="48">
          <cell r="I48">
            <v>0</v>
          </cell>
        </row>
        <row r="49">
          <cell r="I49">
            <v>0.031266999999999996</v>
          </cell>
        </row>
        <row r="50">
          <cell r="I50">
            <v>0</v>
          </cell>
        </row>
        <row r="51">
          <cell r="I51">
            <v>0.6679880000000001</v>
          </cell>
        </row>
        <row r="52">
          <cell r="I52">
            <v>0.42984200000000006</v>
          </cell>
        </row>
        <row r="53">
          <cell r="I53">
            <v>0.42975</v>
          </cell>
        </row>
        <row r="65">
          <cell r="I65">
            <v>7.7708011</v>
          </cell>
        </row>
      </sheetData>
      <sheetData sheetId="1">
        <row r="20">
          <cell r="I20">
            <v>0.09815499999999999</v>
          </cell>
        </row>
        <row r="21">
          <cell r="I21">
            <v>0.208962</v>
          </cell>
        </row>
        <row r="23">
          <cell r="I23">
            <v>0.124468</v>
          </cell>
        </row>
        <row r="26">
          <cell r="I26">
            <v>0.140071</v>
          </cell>
        </row>
        <row r="27">
          <cell r="I27">
            <v>0.19535899999999998</v>
          </cell>
        </row>
        <row r="28">
          <cell r="I28">
            <v>0.15343700000000002</v>
          </cell>
        </row>
        <row r="29">
          <cell r="I29">
            <v>0</v>
          </cell>
        </row>
        <row r="30">
          <cell r="I30">
            <v>0.11353700000000003</v>
          </cell>
        </row>
        <row r="31">
          <cell r="I31">
            <v>0.05834599999999999</v>
          </cell>
        </row>
        <row r="32">
          <cell r="I32">
            <v>2.386787</v>
          </cell>
        </row>
        <row r="33">
          <cell r="I33">
            <v>0.386388</v>
          </cell>
        </row>
        <row r="34">
          <cell r="I34">
            <v>0.41446200000000005</v>
          </cell>
        </row>
        <row r="35">
          <cell r="I35">
            <v>0.07909000000000001</v>
          </cell>
        </row>
        <row r="36">
          <cell r="I36">
            <v>0.27992399999999995</v>
          </cell>
        </row>
        <row r="38">
          <cell r="I38">
            <v>11.336906999999995</v>
          </cell>
        </row>
        <row r="39">
          <cell r="I39">
            <v>0.38458000000000003</v>
          </cell>
        </row>
        <row r="41">
          <cell r="I41">
            <v>0</v>
          </cell>
        </row>
        <row r="42">
          <cell r="I42">
            <v>3.140759</v>
          </cell>
        </row>
        <row r="43">
          <cell r="I43">
            <v>0.740539</v>
          </cell>
        </row>
        <row r="44">
          <cell r="I44">
            <v>1.7277850000000003</v>
          </cell>
        </row>
        <row r="45">
          <cell r="I45">
            <v>0.135929</v>
          </cell>
        </row>
        <row r="46">
          <cell r="I46">
            <v>0.341983</v>
          </cell>
        </row>
        <row r="47">
          <cell r="I47">
            <v>3.303923999999999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0.496314</v>
          </cell>
        </row>
        <row r="52">
          <cell r="I52">
            <v>0.324562</v>
          </cell>
        </row>
        <row r="53">
          <cell r="I53">
            <v>0.42975</v>
          </cell>
        </row>
        <row r="65">
          <cell r="I65">
            <v>6.65485111</v>
          </cell>
        </row>
      </sheetData>
      <sheetData sheetId="2">
        <row r="20">
          <cell r="I20">
            <v>0.06872500000000002</v>
          </cell>
        </row>
        <row r="21">
          <cell r="I21">
            <v>0.141184</v>
          </cell>
        </row>
        <row r="22">
          <cell r="I22">
            <v>0.13967299999999996</v>
          </cell>
        </row>
        <row r="23">
          <cell r="I23">
            <v>0.078801</v>
          </cell>
        </row>
        <row r="26">
          <cell r="I26">
            <v>0.08428100000000004</v>
          </cell>
        </row>
        <row r="27">
          <cell r="I27">
            <v>0.11838100000000004</v>
          </cell>
        </row>
        <row r="28">
          <cell r="I28">
            <v>0.09860399999999998</v>
          </cell>
        </row>
        <row r="29">
          <cell r="I29">
            <v>0</v>
          </cell>
        </row>
        <row r="30">
          <cell r="I30">
            <v>0.073818</v>
          </cell>
        </row>
        <row r="31">
          <cell r="I31">
            <v>0.039339000000000006</v>
          </cell>
        </row>
        <row r="32">
          <cell r="I32">
            <v>4.932697</v>
          </cell>
        </row>
        <row r="33">
          <cell r="I33">
            <v>0.23850999999999997</v>
          </cell>
        </row>
        <row r="34">
          <cell r="I34">
            <v>0.24908400000000006</v>
          </cell>
        </row>
        <row r="35">
          <cell r="I35">
            <v>0.05127499999999999</v>
          </cell>
        </row>
        <row r="36">
          <cell r="I36">
            <v>0.17416400000000004</v>
          </cell>
        </row>
        <row r="38">
          <cell r="I38">
            <v>10.402191999999998</v>
          </cell>
        </row>
        <row r="39">
          <cell r="I39">
            <v>0.24391500000000002</v>
          </cell>
        </row>
        <row r="40">
          <cell r="I40">
            <v>0.471079</v>
          </cell>
        </row>
        <row r="41">
          <cell r="I41">
            <v>0</v>
          </cell>
        </row>
        <row r="42">
          <cell r="I42">
            <v>2.088975</v>
          </cell>
        </row>
        <row r="43">
          <cell r="I43">
            <v>0.4423519999999999</v>
          </cell>
        </row>
        <row r="44">
          <cell r="I44">
            <v>1.1110229999999999</v>
          </cell>
        </row>
        <row r="45">
          <cell r="I45">
            <v>0.20771999999999996</v>
          </cell>
        </row>
        <row r="46">
          <cell r="I46">
            <v>2.0021690000000003</v>
          </cell>
        </row>
        <row r="47">
          <cell r="I47">
            <v>0.0017050000000000001</v>
          </cell>
        </row>
        <row r="48">
          <cell r="I48">
            <v>0</v>
          </cell>
        </row>
        <row r="49">
          <cell r="I49">
            <v>0.005237</v>
          </cell>
        </row>
        <row r="50">
          <cell r="I50">
            <v>0.295013</v>
          </cell>
        </row>
        <row r="51">
          <cell r="I51">
            <v>0.20652800000000002</v>
          </cell>
        </row>
        <row r="52">
          <cell r="I52">
            <v>0.048343000000000004</v>
          </cell>
        </row>
        <row r="64">
          <cell r="I64">
            <v>4.48564769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="93" zoomScaleSheetLayoutView="93" zoomScalePageLayoutView="0" workbookViewId="0" topLeftCell="A42">
      <selection activeCell="B80" sqref="B80:J80"/>
    </sheetView>
  </sheetViews>
  <sheetFormatPr defaultColWidth="9.00390625" defaultRowHeight="12.75"/>
  <cols>
    <col min="1" max="1" width="5.875" style="0" customWidth="1"/>
    <col min="2" max="2" width="41.875" style="0" customWidth="1"/>
    <col min="3" max="3" width="30.875" style="0" customWidth="1"/>
    <col min="4" max="4" width="34.00390625" style="0" customWidth="1"/>
    <col min="5" max="5" width="17.375" style="0" customWidth="1"/>
    <col min="6" max="6" width="16.625" style="0" customWidth="1"/>
    <col min="7" max="7" width="15.375" style="0" customWidth="1"/>
    <col min="8" max="8" width="15.00390625" style="0" customWidth="1"/>
    <col min="9" max="9" width="18.75390625" style="0" customWidth="1"/>
    <col min="10" max="10" width="16.875" style="0" customWidth="1"/>
    <col min="11" max="11" width="9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3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3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5" t="s">
        <v>8</v>
      </c>
    </row>
    <row r="6" spans="1:256" ht="16.5">
      <c r="A6" s="44" t="s">
        <v>103</v>
      </c>
      <c r="B6" s="44"/>
      <c r="C6" s="44"/>
      <c r="D6" s="44"/>
      <c r="E6" s="44"/>
      <c r="F6" s="44"/>
      <c r="G6" s="44"/>
      <c r="H6" s="44"/>
      <c r="I6" s="44"/>
      <c r="J6" s="44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ht="16.5">
      <c r="A7" s="44" t="s">
        <v>104</v>
      </c>
      <c r="B7" s="44"/>
      <c r="C7" s="44"/>
      <c r="D7" s="44"/>
      <c r="E7" s="44"/>
      <c r="F7" s="44"/>
      <c r="G7" s="44"/>
      <c r="H7" s="44"/>
      <c r="I7" s="44"/>
      <c r="J7" s="44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10" ht="16.5">
      <c r="A8" s="44" t="s">
        <v>110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5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3" customFormat="1" ht="128.25" customHeight="1">
      <c r="A10" s="12" t="s">
        <v>0</v>
      </c>
      <c r="B10" s="12" t="s">
        <v>1</v>
      </c>
      <c r="C10" s="12" t="s">
        <v>5</v>
      </c>
      <c r="D10" s="12" t="s">
        <v>4</v>
      </c>
      <c r="E10" s="12" t="s">
        <v>10</v>
      </c>
      <c r="F10" s="12" t="s">
        <v>11</v>
      </c>
      <c r="G10" s="12" t="s">
        <v>9</v>
      </c>
      <c r="H10" s="12" t="s">
        <v>12</v>
      </c>
      <c r="I10" s="12" t="s">
        <v>13</v>
      </c>
      <c r="J10" s="12" t="s">
        <v>2</v>
      </c>
    </row>
    <row r="11" spans="1:1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ht="12.75">
      <c r="A12" s="35"/>
      <c r="B12" s="36" t="s">
        <v>184</v>
      </c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6">
        <v>1</v>
      </c>
      <c r="B13" s="18" t="s">
        <v>125</v>
      </c>
      <c r="C13" s="2"/>
      <c r="D13" s="2"/>
      <c r="E13" s="21">
        <v>1310.36</v>
      </c>
      <c r="F13" s="21">
        <v>1310.36</v>
      </c>
      <c r="G13" s="11" t="s">
        <v>102</v>
      </c>
      <c r="H13" s="11" t="s">
        <v>102</v>
      </c>
      <c r="I13" s="11" t="s">
        <v>102</v>
      </c>
      <c r="J13" s="10">
        <f>(920+710+1200+960+510+1200)/12-(145950.953/1000)</f>
        <v>312.38238033333334</v>
      </c>
    </row>
    <row r="14" spans="1:10" ht="12.75">
      <c r="A14" s="8">
        <v>2</v>
      </c>
      <c r="B14" s="7" t="s">
        <v>14</v>
      </c>
      <c r="C14" s="9" t="s">
        <v>49</v>
      </c>
      <c r="D14" s="9" t="s">
        <v>50</v>
      </c>
      <c r="E14" s="21">
        <v>1310.36</v>
      </c>
      <c r="F14" s="21">
        <v>1310.36</v>
      </c>
      <c r="G14" s="11" t="s">
        <v>102</v>
      </c>
      <c r="H14" s="11" t="s">
        <v>102</v>
      </c>
      <c r="I14" s="11" t="s">
        <v>102</v>
      </c>
      <c r="J14" s="10">
        <f>'[1]проектная производит.'!$C$4/12-'[2]октябрь'!$I$20</f>
        <v>0.29627499999999996</v>
      </c>
    </row>
    <row r="15" spans="1:10" ht="12.75">
      <c r="A15" s="6">
        <v>3</v>
      </c>
      <c r="B15" s="7" t="s">
        <v>15</v>
      </c>
      <c r="C15" s="9" t="s">
        <v>51</v>
      </c>
      <c r="D15" s="9" t="s">
        <v>52</v>
      </c>
      <c r="E15" s="21">
        <v>1310.36</v>
      </c>
      <c r="F15" s="21">
        <v>1310.36</v>
      </c>
      <c r="G15" s="11" t="s">
        <v>102</v>
      </c>
      <c r="H15" s="11" t="s">
        <v>102</v>
      </c>
      <c r="I15" s="11" t="s">
        <v>102</v>
      </c>
      <c r="J15" s="10">
        <f>'[1]проектная производит.'!$C$5/12-'[2]октябрь'!$I$21</f>
        <v>0.771316</v>
      </c>
    </row>
    <row r="16" spans="1:10" ht="12.75">
      <c r="A16" s="8">
        <v>4</v>
      </c>
      <c r="B16" s="7" t="s">
        <v>16</v>
      </c>
      <c r="C16" s="9" t="s">
        <v>51</v>
      </c>
      <c r="D16" s="9" t="s">
        <v>53</v>
      </c>
      <c r="E16" s="21">
        <v>1310.36</v>
      </c>
      <c r="F16" s="21">
        <v>1310.36</v>
      </c>
      <c r="G16" s="11" t="s">
        <v>102</v>
      </c>
      <c r="H16" s="11" t="s">
        <v>102</v>
      </c>
      <c r="I16" s="11" t="s">
        <v>102</v>
      </c>
      <c r="J16" s="10">
        <f>'[1]проектная производит.'!$C$6/12-'[2]октябрь'!$I$22</f>
        <v>0.026993666666666694</v>
      </c>
    </row>
    <row r="17" spans="1:10" ht="12.75">
      <c r="A17" s="6">
        <v>5</v>
      </c>
      <c r="B17" s="7" t="s">
        <v>17</v>
      </c>
      <c r="C17" s="9" t="s">
        <v>51</v>
      </c>
      <c r="D17" s="9" t="s">
        <v>54</v>
      </c>
      <c r="E17" s="21">
        <v>1310.36</v>
      </c>
      <c r="F17" s="21">
        <v>1310.36</v>
      </c>
      <c r="G17" s="11" t="s">
        <v>102</v>
      </c>
      <c r="H17" s="11" t="s">
        <v>102</v>
      </c>
      <c r="I17" s="11" t="s">
        <v>102</v>
      </c>
      <c r="J17" s="10">
        <f>'[1]проектная производит.'!$C$7/12-'[2]октябрь'!$I$23</f>
        <v>0.22536566666666663</v>
      </c>
    </row>
    <row r="18" spans="1:10" ht="12.75">
      <c r="A18" s="8">
        <v>6</v>
      </c>
      <c r="B18" s="7" t="s">
        <v>18</v>
      </c>
      <c r="C18" s="9" t="s">
        <v>55</v>
      </c>
      <c r="D18" s="9" t="s">
        <v>56</v>
      </c>
      <c r="E18" s="21">
        <v>1310.36</v>
      </c>
      <c r="F18" s="21">
        <v>1310.36</v>
      </c>
      <c r="G18" s="11" t="s">
        <v>102</v>
      </c>
      <c r="H18" s="11" t="s">
        <v>102</v>
      </c>
      <c r="I18" s="11" t="s">
        <v>102</v>
      </c>
      <c r="J18" s="22">
        <v>0</v>
      </c>
    </row>
    <row r="19" spans="1:10" ht="12.75">
      <c r="A19" s="6">
        <v>7</v>
      </c>
      <c r="B19" s="7" t="s">
        <v>19</v>
      </c>
      <c r="C19" s="9" t="s">
        <v>58</v>
      </c>
      <c r="D19" s="9" t="s">
        <v>59</v>
      </c>
      <c r="E19" s="21">
        <v>1310.36</v>
      </c>
      <c r="F19" s="21">
        <v>1310.36</v>
      </c>
      <c r="G19" s="11" t="s">
        <v>102</v>
      </c>
      <c r="H19" s="11" t="s">
        <v>102</v>
      </c>
      <c r="I19" s="11" t="s">
        <v>102</v>
      </c>
      <c r="J19" s="22">
        <f>'[1]проектная производит.'!$C$13/12-'[2]октябрь'!$I$26</f>
        <v>1.2236356666666666</v>
      </c>
    </row>
    <row r="20" spans="1:10" ht="12.75">
      <c r="A20" s="8">
        <v>8</v>
      </c>
      <c r="B20" s="7" t="s">
        <v>20</v>
      </c>
      <c r="C20" s="9" t="s">
        <v>60</v>
      </c>
      <c r="D20" s="9" t="s">
        <v>61</v>
      </c>
      <c r="E20" s="21">
        <v>1310.36</v>
      </c>
      <c r="F20" s="21">
        <v>1310.36</v>
      </c>
      <c r="G20" s="11" t="s">
        <v>102</v>
      </c>
      <c r="H20" s="11" t="s">
        <v>102</v>
      </c>
      <c r="I20" s="11" t="s">
        <v>102</v>
      </c>
      <c r="J20" s="22">
        <f>'[1]проектная производит.'!$C$15/12-'[2]октябрь'!$I$30</f>
        <v>4.092848666666667</v>
      </c>
    </row>
    <row r="21" spans="1:10" ht="12.75">
      <c r="A21" s="6">
        <v>9</v>
      </c>
      <c r="B21" s="7" t="s">
        <v>21</v>
      </c>
      <c r="C21" s="9" t="s">
        <v>62</v>
      </c>
      <c r="D21" s="9" t="s">
        <v>63</v>
      </c>
      <c r="E21" s="21">
        <v>1310.36</v>
      </c>
      <c r="F21" s="21">
        <v>1310.36</v>
      </c>
      <c r="G21" s="11" t="s">
        <v>102</v>
      </c>
      <c r="H21" s="11" t="s">
        <v>102</v>
      </c>
      <c r="I21" s="11" t="s">
        <v>102</v>
      </c>
      <c r="J21" s="22">
        <f>'[1]проектная производит.'!$C$17/12-'[2]октябрь'!$I$32</f>
        <v>12.150636333333331</v>
      </c>
    </row>
    <row r="22" spans="1:10" ht="12.75">
      <c r="A22" s="8">
        <v>10</v>
      </c>
      <c r="B22" s="7" t="s">
        <v>22</v>
      </c>
      <c r="C22" s="9" t="s">
        <v>64</v>
      </c>
      <c r="D22" s="9" t="s">
        <v>65</v>
      </c>
      <c r="E22" s="21">
        <v>1310.36</v>
      </c>
      <c r="F22" s="21">
        <v>1310.36</v>
      </c>
      <c r="G22" s="11" t="s">
        <v>102</v>
      </c>
      <c r="H22" s="11" t="s">
        <v>102</v>
      </c>
      <c r="I22" s="11" t="s">
        <v>102</v>
      </c>
      <c r="J22" s="22">
        <f>'[1]проектная производит.'!$C$18/12-'[2]октябрь'!$I$31</f>
        <v>0.12732766666666664</v>
      </c>
    </row>
    <row r="23" spans="1:10" ht="12.75">
      <c r="A23" s="6">
        <v>11</v>
      </c>
      <c r="B23" s="18" t="s">
        <v>23</v>
      </c>
      <c r="C23" s="9" t="s">
        <v>66</v>
      </c>
      <c r="D23" s="9" t="s">
        <v>67</v>
      </c>
      <c r="E23" s="21">
        <v>1310.36</v>
      </c>
      <c r="F23" s="21">
        <v>1310.36</v>
      </c>
      <c r="G23" s="11" t="s">
        <v>102</v>
      </c>
      <c r="H23" s="11" t="s">
        <v>102</v>
      </c>
      <c r="I23" s="11" t="s">
        <v>102</v>
      </c>
      <c r="J23" s="22">
        <f>'[1]проектная производит.'!$C$19/12-'[2]октябрь'!$I$33-'[2]октябрь'!$I$34</f>
        <v>1.5457393333333331</v>
      </c>
    </row>
    <row r="24" spans="1:10" ht="12.75">
      <c r="A24" s="8">
        <v>12</v>
      </c>
      <c r="B24" s="19" t="s">
        <v>24</v>
      </c>
      <c r="C24" s="9" t="s">
        <v>68</v>
      </c>
      <c r="D24" s="9" t="s">
        <v>69</v>
      </c>
      <c r="E24" s="21">
        <v>1310.36</v>
      </c>
      <c r="F24" s="21">
        <v>1310.36</v>
      </c>
      <c r="G24" s="11" t="s">
        <v>102</v>
      </c>
      <c r="H24" s="11" t="s">
        <v>102</v>
      </c>
      <c r="I24" s="11" t="s">
        <v>102</v>
      </c>
      <c r="J24" s="22">
        <f>'[1]проектная производит.'!$C$20/12-'[2]октябрь'!$I$33</f>
        <v>1.4281566666666667</v>
      </c>
    </row>
    <row r="25" spans="1:10" ht="12.75">
      <c r="A25" s="6">
        <v>13</v>
      </c>
      <c r="B25" s="19" t="s">
        <v>25</v>
      </c>
      <c r="C25" s="9" t="s">
        <v>68</v>
      </c>
      <c r="D25" s="9" t="s">
        <v>70</v>
      </c>
      <c r="E25" s="21">
        <v>1310.36</v>
      </c>
      <c r="F25" s="21">
        <v>1310.36</v>
      </c>
      <c r="G25" s="11" t="s">
        <v>102</v>
      </c>
      <c r="H25" s="11" t="s">
        <v>102</v>
      </c>
      <c r="I25" s="11" t="s">
        <v>102</v>
      </c>
      <c r="J25" s="22">
        <f>'[1]проектная производит.'!$C$21/12-'[2]октябрь'!$I$34</f>
        <v>0.16758266666666663</v>
      </c>
    </row>
    <row r="26" spans="1:10" ht="12.75">
      <c r="A26" s="8">
        <v>14</v>
      </c>
      <c r="B26" s="7" t="s">
        <v>26</v>
      </c>
      <c r="C26" s="9" t="s">
        <v>71</v>
      </c>
      <c r="D26" s="9" t="s">
        <v>72</v>
      </c>
      <c r="E26" s="21">
        <v>1310.36</v>
      </c>
      <c r="F26" s="21">
        <v>1310.36</v>
      </c>
      <c r="G26" s="11" t="s">
        <v>102</v>
      </c>
      <c r="H26" s="11" t="s">
        <v>102</v>
      </c>
      <c r="I26" s="11" t="s">
        <v>102</v>
      </c>
      <c r="J26" s="22">
        <f>'[1]проектная производит.'!$C$22/12-'[2]октябрь'!$I$35</f>
        <v>8.115391666666666</v>
      </c>
    </row>
    <row r="27" spans="1:10" ht="12.75">
      <c r="A27" s="6">
        <v>15</v>
      </c>
      <c r="B27" s="7" t="s">
        <v>27</v>
      </c>
      <c r="C27" s="9" t="s">
        <v>73</v>
      </c>
      <c r="D27" s="9" t="s">
        <v>74</v>
      </c>
      <c r="E27" s="21">
        <v>1310.36</v>
      </c>
      <c r="F27" s="21">
        <v>1310.36</v>
      </c>
      <c r="G27" s="11" t="s">
        <v>102</v>
      </c>
      <c r="H27" s="11" t="s">
        <v>102</v>
      </c>
      <c r="I27" s="11" t="s">
        <v>102</v>
      </c>
      <c r="J27" s="22">
        <f>'[1]проектная производит.'!$C$24/12-'[2]октябрь'!$I$40</f>
        <v>0.028920999999999975</v>
      </c>
    </row>
    <row r="28" spans="1:10" ht="12.75">
      <c r="A28" s="8">
        <v>16</v>
      </c>
      <c r="B28" s="18" t="s">
        <v>28</v>
      </c>
      <c r="C28" s="9" t="s">
        <v>75</v>
      </c>
      <c r="D28" s="9" t="s">
        <v>76</v>
      </c>
      <c r="E28" s="21">
        <v>1310.36</v>
      </c>
      <c r="F28" s="21">
        <v>1310.36</v>
      </c>
      <c r="G28" s="11" t="s">
        <v>102</v>
      </c>
      <c r="H28" s="11" t="s">
        <v>102</v>
      </c>
      <c r="I28" s="11" t="s">
        <v>102</v>
      </c>
      <c r="J28" s="22">
        <f>(150+170)/12-'[2]октябрь'!$I$38</f>
        <v>16.264474666666672</v>
      </c>
    </row>
    <row r="29" spans="1:10" ht="12.75">
      <c r="A29" s="6">
        <v>17</v>
      </c>
      <c r="B29" s="7" t="s">
        <v>29</v>
      </c>
      <c r="C29" s="9" t="s">
        <v>77</v>
      </c>
      <c r="D29" s="9" t="s">
        <v>78</v>
      </c>
      <c r="E29" s="21">
        <v>1310.36</v>
      </c>
      <c r="F29" s="21">
        <v>1310.36</v>
      </c>
      <c r="G29" s="11" t="s">
        <v>102</v>
      </c>
      <c r="H29" s="11" t="s">
        <v>102</v>
      </c>
      <c r="I29" s="11" t="s">
        <v>102</v>
      </c>
      <c r="J29" s="22">
        <v>0</v>
      </c>
    </row>
    <row r="30" spans="1:10" ht="12.75">
      <c r="A30" s="8">
        <v>18</v>
      </c>
      <c r="B30" s="18" t="s">
        <v>30</v>
      </c>
      <c r="C30" s="9" t="s">
        <v>77</v>
      </c>
      <c r="D30" s="9" t="s">
        <v>79</v>
      </c>
      <c r="E30" s="21">
        <v>1310.36</v>
      </c>
      <c r="F30" s="21">
        <v>1310.36</v>
      </c>
      <c r="G30" s="11" t="s">
        <v>102</v>
      </c>
      <c r="H30" s="11" t="s">
        <v>102</v>
      </c>
      <c r="I30" s="11" t="s">
        <v>102</v>
      </c>
      <c r="J30" s="10">
        <f>'[1]проектная производит.'!$C$30/12-'[2]октябрь'!$I$39</f>
        <v>14.547751666666667</v>
      </c>
    </row>
    <row r="31" spans="1:10" ht="12.75">
      <c r="A31" s="6">
        <v>19</v>
      </c>
      <c r="B31" s="7" t="s">
        <v>31</v>
      </c>
      <c r="C31" s="9" t="s">
        <v>77</v>
      </c>
      <c r="D31" s="9" t="s">
        <v>80</v>
      </c>
      <c r="E31" s="21">
        <v>1310.36</v>
      </c>
      <c r="F31" s="21">
        <v>1310.36</v>
      </c>
      <c r="G31" s="11" t="s">
        <v>102</v>
      </c>
      <c r="H31" s="11" t="s">
        <v>102</v>
      </c>
      <c r="I31" s="11" t="s">
        <v>102</v>
      </c>
      <c r="J31" s="10">
        <f>'[1]проектная производит.'!$C$31/12-'[2]октябрь'!$I$39</f>
        <v>0.42275166666666664</v>
      </c>
    </row>
    <row r="32" spans="1:10" ht="12.75">
      <c r="A32" s="8">
        <v>20</v>
      </c>
      <c r="B32" s="18" t="s">
        <v>32</v>
      </c>
      <c r="C32" s="9" t="s">
        <v>77</v>
      </c>
      <c r="D32" s="9" t="s">
        <v>81</v>
      </c>
      <c r="E32" s="21">
        <v>1310.36</v>
      </c>
      <c r="F32" s="21">
        <v>1310.36</v>
      </c>
      <c r="G32" s="11" t="s">
        <v>102</v>
      </c>
      <c r="H32" s="11" t="s">
        <v>102</v>
      </c>
      <c r="I32" s="11" t="s">
        <v>102</v>
      </c>
      <c r="J32" s="10">
        <f>'[1]проектная производит.'!$C$32/12-'[2]октябрь'!$I$36</f>
        <v>13.513336</v>
      </c>
    </row>
    <row r="33" spans="1:10" ht="12.75">
      <c r="A33" s="6">
        <v>21</v>
      </c>
      <c r="B33" s="7" t="s">
        <v>33</v>
      </c>
      <c r="C33" s="9" t="s">
        <v>32</v>
      </c>
      <c r="D33" s="9" t="s">
        <v>82</v>
      </c>
      <c r="E33" s="21">
        <v>1310.36</v>
      </c>
      <c r="F33" s="21">
        <v>1310.36</v>
      </c>
      <c r="G33" s="11" t="s">
        <v>102</v>
      </c>
      <c r="H33" s="11" t="s">
        <v>102</v>
      </c>
      <c r="I33" s="11" t="s">
        <v>102</v>
      </c>
      <c r="J33" s="10">
        <f>'[1]проектная производит.'!$C$33/12-'[2]октябрь'!$I$36</f>
        <v>0.4925026666666666</v>
      </c>
    </row>
    <row r="34" spans="1:10" ht="12.75">
      <c r="A34" s="8">
        <v>22</v>
      </c>
      <c r="B34" s="18" t="s">
        <v>34</v>
      </c>
      <c r="C34" s="9" t="s">
        <v>83</v>
      </c>
      <c r="D34" s="9" t="s">
        <v>126</v>
      </c>
      <c r="E34" s="21">
        <v>1310.36</v>
      </c>
      <c r="F34" s="21">
        <v>1310.36</v>
      </c>
      <c r="G34" s="11" t="s">
        <v>102</v>
      </c>
      <c r="H34" s="11" t="s">
        <v>102</v>
      </c>
      <c r="I34" s="11" t="s">
        <v>102</v>
      </c>
      <c r="J34" s="10">
        <f>'[1]проектная производит.'!$C$34/12-'[2]октябрь'!$I$27-'[2]октябрь'!$I$28-'[2]октябрь'!$I$29</f>
        <v>9.441348333333334</v>
      </c>
    </row>
    <row r="35" spans="1:10" ht="12.75">
      <c r="A35" s="6">
        <v>23</v>
      </c>
      <c r="B35" s="7" t="s">
        <v>35</v>
      </c>
      <c r="C35" s="9" t="s">
        <v>84</v>
      </c>
      <c r="D35" s="9" t="s">
        <v>85</v>
      </c>
      <c r="E35" s="21">
        <v>1310.36</v>
      </c>
      <c r="F35" s="21">
        <v>1310.36</v>
      </c>
      <c r="G35" s="11" t="s">
        <v>102</v>
      </c>
      <c r="H35" s="11" t="s">
        <v>102</v>
      </c>
      <c r="I35" s="11" t="s">
        <v>102</v>
      </c>
      <c r="J35" s="10">
        <f>'[1]проектная производит.'!$C$35/12-'[2]октябрь'!$I$27</f>
        <v>0.6107856666666666</v>
      </c>
    </row>
    <row r="36" spans="1:10" ht="12.75">
      <c r="A36" s="8">
        <v>24</v>
      </c>
      <c r="B36" s="7" t="s">
        <v>36</v>
      </c>
      <c r="C36" s="9" t="s">
        <v>84</v>
      </c>
      <c r="D36" s="9" t="s">
        <v>86</v>
      </c>
      <c r="E36" s="21">
        <v>1310.36</v>
      </c>
      <c r="F36" s="21">
        <v>1310.36</v>
      </c>
      <c r="G36" s="11" t="s">
        <v>102</v>
      </c>
      <c r="H36" s="11" t="s">
        <v>102</v>
      </c>
      <c r="I36" s="11" t="s">
        <v>102</v>
      </c>
      <c r="J36" s="22">
        <f>'[1]проектная производит.'!$C$36/12-'[2]октябрь'!$I$28</f>
        <v>0.6305626666666666</v>
      </c>
    </row>
    <row r="37" spans="1:10" ht="12.75">
      <c r="A37" s="6">
        <v>25</v>
      </c>
      <c r="B37" s="7" t="s">
        <v>111</v>
      </c>
      <c r="C37" s="9" t="s">
        <v>84</v>
      </c>
      <c r="D37" s="7" t="s">
        <v>112</v>
      </c>
      <c r="E37" s="21">
        <v>1310.36</v>
      </c>
      <c r="F37" s="21">
        <v>1310.36</v>
      </c>
      <c r="G37" s="11" t="s">
        <v>102</v>
      </c>
      <c r="H37" s="11" t="s">
        <v>102</v>
      </c>
      <c r="I37" s="11" t="s">
        <v>102</v>
      </c>
      <c r="J37" s="22">
        <f>'[1]проектная производит.'!$C$56/12-'[2]октябрь'!$I$29</f>
        <v>0.1343201754385965</v>
      </c>
    </row>
    <row r="38" spans="1:10" ht="12.75">
      <c r="A38" s="8">
        <v>26</v>
      </c>
      <c r="B38" s="7" t="s">
        <v>37</v>
      </c>
      <c r="C38" s="9" t="s">
        <v>87</v>
      </c>
      <c r="D38" s="9" t="s">
        <v>88</v>
      </c>
      <c r="E38" s="21">
        <v>1310.36</v>
      </c>
      <c r="F38" s="21">
        <v>1310.36</v>
      </c>
      <c r="G38" s="11" t="s">
        <v>102</v>
      </c>
      <c r="H38" s="11" t="s">
        <v>102</v>
      </c>
      <c r="I38" s="11" t="s">
        <v>102</v>
      </c>
      <c r="J38" s="22">
        <f>'[1]проектная производит.'!$C$37/12-'[2]октябрь'!$I$41</f>
        <v>46.666666666666664</v>
      </c>
    </row>
    <row r="39" spans="1:10" ht="12.75">
      <c r="A39" s="6">
        <v>27</v>
      </c>
      <c r="B39" s="18" t="s">
        <v>38</v>
      </c>
      <c r="C39" s="9" t="s">
        <v>57</v>
      </c>
      <c r="D39" s="9" t="s">
        <v>89</v>
      </c>
      <c r="E39" s="21">
        <v>1310.36</v>
      </c>
      <c r="F39" s="21">
        <v>1310.36</v>
      </c>
      <c r="G39" s="11" t="s">
        <v>102</v>
      </c>
      <c r="H39" s="11" t="s">
        <v>102</v>
      </c>
      <c r="I39" s="11" t="s">
        <v>102</v>
      </c>
      <c r="J39" s="22">
        <f>'[1]проектная производит.'!$C$38/12-'[2]октябрь'!$I$42</f>
        <v>41.911025</v>
      </c>
    </row>
    <row r="40" spans="1:10" ht="12.75">
      <c r="A40" s="8">
        <v>28</v>
      </c>
      <c r="B40" s="7" t="s">
        <v>39</v>
      </c>
      <c r="C40" s="9" t="s">
        <v>90</v>
      </c>
      <c r="D40" s="9" t="s">
        <v>91</v>
      </c>
      <c r="E40" s="21">
        <v>1310.36</v>
      </c>
      <c r="F40" s="21">
        <v>1310.36</v>
      </c>
      <c r="G40" s="11" t="s">
        <v>102</v>
      </c>
      <c r="H40" s="11" t="s">
        <v>102</v>
      </c>
      <c r="I40" s="11" t="s">
        <v>102</v>
      </c>
      <c r="J40" s="22">
        <f>'[1]проектная производит.'!$C$39/12-'[2]октябрь'!$I$42</f>
        <v>5.211024999999999</v>
      </c>
    </row>
    <row r="41" spans="1:10" ht="12.75">
      <c r="A41" s="6">
        <v>29</v>
      </c>
      <c r="B41" s="20" t="s">
        <v>40</v>
      </c>
      <c r="C41" s="9" t="s">
        <v>90</v>
      </c>
      <c r="D41" s="9" t="s">
        <v>41</v>
      </c>
      <c r="E41" s="21">
        <v>1310.36</v>
      </c>
      <c r="F41" s="21">
        <v>1310.36</v>
      </c>
      <c r="G41" s="11" t="s">
        <v>102</v>
      </c>
      <c r="H41" s="11" t="s">
        <v>102</v>
      </c>
      <c r="I41" s="11" t="s">
        <v>102</v>
      </c>
      <c r="J41" s="22">
        <f>'[1]проектная производит.'!$C$40/12-'[2]октябрь'!$I$43-'[2]октябрь'!$I$44-'[2]октябрь'!$I$45-'[2]октябрь'!$I$46-'[2]октябрь'!$I$47-'[2]октябрь'!$I$48-'[2]октябрь'!$I$49-'[2]октябрь'!$I$50-'[2]октябрь'!$I$51-'[2]октябрь'!$I$52</f>
        <v>39.67990999999999</v>
      </c>
    </row>
    <row r="42" spans="1:10" ht="12.75">
      <c r="A42" s="8">
        <v>30</v>
      </c>
      <c r="B42" s="18" t="s">
        <v>41</v>
      </c>
      <c r="C42" s="9" t="s">
        <v>92</v>
      </c>
      <c r="D42" s="9" t="s">
        <v>93</v>
      </c>
      <c r="E42" s="21">
        <v>1310.36</v>
      </c>
      <c r="F42" s="21">
        <v>1310.36</v>
      </c>
      <c r="G42" s="11" t="s">
        <v>102</v>
      </c>
      <c r="H42" s="11" t="s">
        <v>102</v>
      </c>
      <c r="I42" s="11" t="s">
        <v>102</v>
      </c>
      <c r="J42" s="22">
        <f>'[1]проектная производит.'!$C$41/12-'[2]октябрь'!$I$46</f>
        <v>1.7936643333333326</v>
      </c>
    </row>
    <row r="43" spans="1:10" ht="12.75">
      <c r="A43" s="6">
        <v>31</v>
      </c>
      <c r="B43" s="7" t="s">
        <v>42</v>
      </c>
      <c r="C43" s="9" t="s">
        <v>41</v>
      </c>
      <c r="D43" s="9" t="s">
        <v>94</v>
      </c>
      <c r="E43" s="21">
        <v>1310.36</v>
      </c>
      <c r="F43" s="21">
        <v>1310.36</v>
      </c>
      <c r="G43" s="11" t="s">
        <v>102</v>
      </c>
      <c r="H43" s="11" t="s">
        <v>102</v>
      </c>
      <c r="I43" s="11" t="s">
        <v>102</v>
      </c>
      <c r="J43" s="22">
        <f>'[1]проектная производит.'!$C$43/12-'[2]октябрь'!$I$43</f>
        <v>3.207648</v>
      </c>
    </row>
    <row r="44" spans="1:10" ht="12.75">
      <c r="A44" s="8">
        <v>32</v>
      </c>
      <c r="B44" s="7" t="s">
        <v>43</v>
      </c>
      <c r="C44" s="9" t="s">
        <v>41</v>
      </c>
      <c r="D44" s="9" t="s">
        <v>95</v>
      </c>
      <c r="E44" s="21">
        <v>1310.36</v>
      </c>
      <c r="F44" s="21">
        <v>1310.36</v>
      </c>
      <c r="G44" s="11" t="s">
        <v>102</v>
      </c>
      <c r="H44" s="11" t="s">
        <v>102</v>
      </c>
      <c r="I44" s="11" t="s">
        <v>102</v>
      </c>
      <c r="J44" s="22">
        <f>'[1]проектная производит.'!$C$44/12-'[2]октябрь'!$I$45</f>
        <v>1.25228</v>
      </c>
    </row>
    <row r="45" spans="1:10" ht="12.75">
      <c r="A45" s="6">
        <v>33</v>
      </c>
      <c r="B45" s="7" t="s">
        <v>44</v>
      </c>
      <c r="C45" s="14" t="s">
        <v>41</v>
      </c>
      <c r="D45" s="14" t="s">
        <v>96</v>
      </c>
      <c r="E45" s="21">
        <v>1310.36</v>
      </c>
      <c r="F45" s="21">
        <v>1310.36</v>
      </c>
      <c r="G45" s="11" t="s">
        <v>102</v>
      </c>
      <c r="H45" s="11" t="s">
        <v>102</v>
      </c>
      <c r="I45" s="11" t="s">
        <v>102</v>
      </c>
      <c r="J45" s="22">
        <f>'[1]проектная производит.'!$C$45/12-'[2]октябрь'!$I$44</f>
        <v>2.538977</v>
      </c>
    </row>
    <row r="46" spans="1:10" ht="12.75">
      <c r="A46" s="8">
        <v>34</v>
      </c>
      <c r="B46" s="7" t="s">
        <v>124</v>
      </c>
      <c r="C46" s="14" t="s">
        <v>41</v>
      </c>
      <c r="D46" s="14" t="s">
        <v>128</v>
      </c>
      <c r="E46" s="21">
        <v>1310.36</v>
      </c>
      <c r="F46" s="21">
        <v>1310.36</v>
      </c>
      <c r="G46" s="11" t="s">
        <v>102</v>
      </c>
      <c r="H46" s="11" t="s">
        <v>102</v>
      </c>
      <c r="I46" s="11" t="s">
        <v>102</v>
      </c>
      <c r="J46" s="22">
        <f>'[1]проектная производит.'!$C$60/12</f>
        <v>1.2729194187582562</v>
      </c>
    </row>
    <row r="47" spans="1:10" ht="12.75">
      <c r="A47" s="6">
        <v>35</v>
      </c>
      <c r="B47" s="7" t="s">
        <v>45</v>
      </c>
      <c r="C47" s="9" t="s">
        <v>41</v>
      </c>
      <c r="D47" s="9" t="s">
        <v>97</v>
      </c>
      <c r="E47" s="21">
        <v>1310.36</v>
      </c>
      <c r="F47" s="21">
        <v>1310.36</v>
      </c>
      <c r="G47" s="11" t="s">
        <v>102</v>
      </c>
      <c r="H47" s="11" t="s">
        <v>102</v>
      </c>
      <c r="I47" s="11" t="s">
        <v>102</v>
      </c>
      <c r="J47" s="22">
        <f>'[1]проектная производит.'!$C$46/12-'[2]октябрь'!$I$46</f>
        <v>5.2978309999999995</v>
      </c>
    </row>
    <row r="48" spans="1:10" ht="12.75">
      <c r="A48" s="8">
        <v>36</v>
      </c>
      <c r="B48" s="18" t="s">
        <v>113</v>
      </c>
      <c r="C48" s="9" t="s">
        <v>41</v>
      </c>
      <c r="D48" s="9" t="s">
        <v>109</v>
      </c>
      <c r="E48" s="21">
        <v>1310.36</v>
      </c>
      <c r="F48" s="21">
        <v>1310.36</v>
      </c>
      <c r="G48" s="11" t="s">
        <v>102</v>
      </c>
      <c r="H48" s="11" t="s">
        <v>102</v>
      </c>
      <c r="I48" s="11" t="s">
        <v>102</v>
      </c>
      <c r="J48" s="22">
        <f>'[1]проектная производит.'!$C$42/12-'[2]октябрь'!$I$51-'[2]октябрь'!$I$52</f>
        <v>35.37846233333333</v>
      </c>
    </row>
    <row r="49" spans="1:10" ht="12.75">
      <c r="A49" s="6">
        <v>37</v>
      </c>
      <c r="B49" s="7" t="s">
        <v>46</v>
      </c>
      <c r="C49" s="9" t="s">
        <v>106</v>
      </c>
      <c r="D49" s="9" t="s">
        <v>98</v>
      </c>
      <c r="E49" s="21">
        <v>1310.36</v>
      </c>
      <c r="F49" s="21">
        <v>1310.36</v>
      </c>
      <c r="G49" s="11" t="s">
        <v>102</v>
      </c>
      <c r="H49" s="11" t="s">
        <v>102</v>
      </c>
      <c r="I49" s="11" t="s">
        <v>102</v>
      </c>
      <c r="J49" s="22">
        <f>'[1]проектная производит.'!$C$47/12-'[2]октябрь'!$I$51</f>
        <v>1.253472</v>
      </c>
    </row>
    <row r="50" spans="1:10" ht="12.75">
      <c r="A50" s="8">
        <v>38</v>
      </c>
      <c r="B50" s="7" t="s">
        <v>105</v>
      </c>
      <c r="C50" s="9" t="s">
        <v>106</v>
      </c>
      <c r="D50" s="9" t="s">
        <v>107</v>
      </c>
      <c r="E50" s="21">
        <v>1310.36</v>
      </c>
      <c r="F50" s="21">
        <v>1310.36</v>
      </c>
      <c r="G50" s="11" t="s">
        <v>102</v>
      </c>
      <c r="H50" s="11" t="s">
        <v>102</v>
      </c>
      <c r="I50" s="11" t="s">
        <v>102</v>
      </c>
      <c r="J50" s="22">
        <f>'[1]проектная производит.'!$C$51/12-'[2]октябрь'!$I$52</f>
        <v>10.901657000000002</v>
      </c>
    </row>
    <row r="51" spans="1:10" ht="12.75" customHeight="1">
      <c r="A51" s="6">
        <v>39</v>
      </c>
      <c r="B51" s="15" t="s">
        <v>114</v>
      </c>
      <c r="C51" s="9" t="s">
        <v>41</v>
      </c>
      <c r="D51" s="9" t="s">
        <v>127</v>
      </c>
      <c r="E51" s="21">
        <v>1310.36</v>
      </c>
      <c r="F51" s="21">
        <v>1310.36</v>
      </c>
      <c r="G51" s="11" t="s">
        <v>102</v>
      </c>
      <c r="H51" s="11" t="s">
        <v>102</v>
      </c>
      <c r="I51" s="11" t="s">
        <v>102</v>
      </c>
      <c r="J51" s="22">
        <f>'[1]проектная производит.'!$C$50/12-'[2]октябрь'!$I$47-'[2]октябрь'!$I$48-'[2]октябрь'!$I$49-'[2]октябрь'!$I$50</f>
        <v>22.823044999999997</v>
      </c>
    </row>
    <row r="52" spans="1:10" ht="12.75" customHeight="1">
      <c r="A52" s="8">
        <v>40</v>
      </c>
      <c r="B52" s="7" t="s">
        <v>47</v>
      </c>
      <c r="C52" s="16" t="s">
        <v>114</v>
      </c>
      <c r="D52" s="9" t="s">
        <v>99</v>
      </c>
      <c r="E52" s="21">
        <v>1310.36</v>
      </c>
      <c r="F52" s="21">
        <v>1310.36</v>
      </c>
      <c r="G52" s="11" t="s">
        <v>102</v>
      </c>
      <c r="H52" s="11" t="s">
        <v>102</v>
      </c>
      <c r="I52" s="11" t="s">
        <v>102</v>
      </c>
      <c r="J52" s="22">
        <f>'[1]проектная производит.'!$C$49/12-'[2]октябрь'!$I$50</f>
        <v>1.3170703333333333</v>
      </c>
    </row>
    <row r="53" spans="1:10" ht="12.75" customHeight="1">
      <c r="A53" s="6">
        <v>41</v>
      </c>
      <c r="B53" s="7" t="s">
        <v>115</v>
      </c>
      <c r="C53" s="16" t="s">
        <v>114</v>
      </c>
      <c r="D53" s="7" t="s">
        <v>116</v>
      </c>
      <c r="E53" s="21">
        <v>1310.36</v>
      </c>
      <c r="F53" s="21">
        <v>1310.36</v>
      </c>
      <c r="G53" s="11" t="s">
        <v>102</v>
      </c>
      <c r="H53" s="11" t="s">
        <v>102</v>
      </c>
      <c r="I53" s="11" t="s">
        <v>102</v>
      </c>
      <c r="J53" s="22">
        <f>'[1]проектная производит.'!$C$57/12-'[2]октябрь'!$I$47</f>
        <v>0.5768947357992074</v>
      </c>
    </row>
    <row r="54" spans="1:10" ht="12.75" customHeight="1">
      <c r="A54" s="8">
        <v>42</v>
      </c>
      <c r="B54" s="7" t="s">
        <v>117</v>
      </c>
      <c r="C54" s="16" t="s">
        <v>114</v>
      </c>
      <c r="D54" s="7" t="s">
        <v>118</v>
      </c>
      <c r="E54" s="21">
        <v>1310.36</v>
      </c>
      <c r="F54" s="21">
        <v>1310.36</v>
      </c>
      <c r="G54" s="11" t="s">
        <v>102</v>
      </c>
      <c r="H54" s="11" t="s">
        <v>102</v>
      </c>
      <c r="I54" s="11" t="s">
        <v>102</v>
      </c>
      <c r="J54" s="22">
        <f>'[1]проектная производит.'!$C$58/12-'[2]октябрь'!$I$48</f>
        <v>1.1571994715984146</v>
      </c>
    </row>
    <row r="55" spans="1:10" ht="12.75" customHeight="1">
      <c r="A55" s="6">
        <v>43</v>
      </c>
      <c r="B55" s="7" t="s">
        <v>119</v>
      </c>
      <c r="C55" s="16" t="s">
        <v>114</v>
      </c>
      <c r="D55" s="7" t="s">
        <v>120</v>
      </c>
      <c r="E55" s="21">
        <v>1310.36</v>
      </c>
      <c r="F55" s="21">
        <v>1310.36</v>
      </c>
      <c r="G55" s="11" t="s">
        <v>102</v>
      </c>
      <c r="H55" s="11" t="s">
        <v>102</v>
      </c>
      <c r="I55" s="11" t="s">
        <v>102</v>
      </c>
      <c r="J55" s="22">
        <f>'[1]проектная производит.'!$C$59/12-'[2]октябрь'!$I$49</f>
        <v>2.0391487331571994</v>
      </c>
    </row>
    <row r="56" spans="1:10" ht="12.75" customHeight="1">
      <c r="A56" s="8">
        <v>44</v>
      </c>
      <c r="B56" s="7" t="s">
        <v>48</v>
      </c>
      <c r="C56" s="17" t="s">
        <v>100</v>
      </c>
      <c r="D56" s="17" t="s">
        <v>101</v>
      </c>
      <c r="E56" s="21">
        <v>1310.36</v>
      </c>
      <c r="F56" s="21">
        <v>1310.36</v>
      </c>
      <c r="G56" s="11" t="s">
        <v>102</v>
      </c>
      <c r="H56" s="11" t="s">
        <v>102</v>
      </c>
      <c r="I56" s="11" t="s">
        <v>102</v>
      </c>
      <c r="J56" s="22">
        <f>'[1]проектная производит.'!$C$54/12-'[2]октябрь'!$I$64</f>
        <v>28.378222309999998</v>
      </c>
    </row>
    <row r="57" spans="1:10" ht="12.75">
      <c r="A57" s="32"/>
      <c r="B57" s="33" t="s">
        <v>183</v>
      </c>
      <c r="C57" s="34"/>
      <c r="D57" s="34"/>
      <c r="E57" s="34"/>
      <c r="F57" s="34"/>
      <c r="G57" s="34"/>
      <c r="H57" s="34"/>
      <c r="I57" s="34"/>
      <c r="J57" s="34"/>
    </row>
    <row r="58" spans="1:10" ht="12.75">
      <c r="A58" s="8">
        <v>45</v>
      </c>
      <c r="B58" s="24" t="s">
        <v>57</v>
      </c>
      <c r="C58" s="28"/>
      <c r="D58" s="28"/>
      <c r="E58" s="30">
        <v>1310.36</v>
      </c>
      <c r="F58" s="30">
        <v>1310.36</v>
      </c>
      <c r="G58" s="23" t="s">
        <v>102</v>
      </c>
      <c r="H58" s="23" t="s">
        <v>102</v>
      </c>
      <c r="I58" s="23" t="s">
        <v>102</v>
      </c>
      <c r="J58" s="37">
        <v>0.6732</v>
      </c>
    </row>
    <row r="59" spans="1:10" ht="12.75">
      <c r="A59" s="8">
        <v>46</v>
      </c>
      <c r="B59" s="25" t="s">
        <v>129</v>
      </c>
      <c r="C59" s="29"/>
      <c r="D59" s="29"/>
      <c r="E59" s="30">
        <v>1310.36</v>
      </c>
      <c r="F59" s="30">
        <v>1310.36</v>
      </c>
      <c r="G59" s="23" t="s">
        <v>102</v>
      </c>
      <c r="H59" s="23" t="s">
        <v>102</v>
      </c>
      <c r="I59" s="23" t="s">
        <v>102</v>
      </c>
      <c r="J59" s="38">
        <v>1.4348</v>
      </c>
    </row>
    <row r="60" spans="1:10" ht="25.5">
      <c r="A60" s="8">
        <v>47</v>
      </c>
      <c r="B60" s="26" t="s">
        <v>130</v>
      </c>
      <c r="C60" s="12" t="s">
        <v>131</v>
      </c>
      <c r="D60" s="12" t="s">
        <v>132</v>
      </c>
      <c r="E60" s="30">
        <v>1310.36</v>
      </c>
      <c r="F60" s="30">
        <v>1310.36</v>
      </c>
      <c r="G60" s="23" t="s">
        <v>102</v>
      </c>
      <c r="H60" s="23" t="s">
        <v>102</v>
      </c>
      <c r="I60" s="23" t="s">
        <v>102</v>
      </c>
      <c r="J60" s="38">
        <v>0.0872</v>
      </c>
    </row>
    <row r="61" spans="1:10" ht="12.75">
      <c r="A61" s="8">
        <v>48</v>
      </c>
      <c r="B61" s="26" t="s">
        <v>133</v>
      </c>
      <c r="C61" s="12" t="s">
        <v>134</v>
      </c>
      <c r="D61" s="12" t="s">
        <v>135</v>
      </c>
      <c r="E61" s="30">
        <v>1310.36</v>
      </c>
      <c r="F61" s="30">
        <v>1310.36</v>
      </c>
      <c r="G61" s="23" t="s">
        <v>102</v>
      </c>
      <c r="H61" s="23" t="s">
        <v>102</v>
      </c>
      <c r="I61" s="23" t="s">
        <v>102</v>
      </c>
      <c r="J61" s="38">
        <v>0.0002</v>
      </c>
    </row>
    <row r="62" spans="1:10" ht="12.75">
      <c r="A62" s="8">
        <v>49</v>
      </c>
      <c r="B62" s="26" t="s">
        <v>136</v>
      </c>
      <c r="C62" s="12" t="s">
        <v>137</v>
      </c>
      <c r="D62" s="12" t="s">
        <v>138</v>
      </c>
      <c r="E62" s="30">
        <v>1310.36</v>
      </c>
      <c r="F62" s="30">
        <v>1310.36</v>
      </c>
      <c r="G62" s="23" t="s">
        <v>102</v>
      </c>
      <c r="H62" s="23" t="s">
        <v>102</v>
      </c>
      <c r="I62" s="23" t="s">
        <v>102</v>
      </c>
      <c r="J62" s="38">
        <v>0.0009</v>
      </c>
    </row>
    <row r="63" spans="1:10" ht="12.75">
      <c r="A63" s="8">
        <v>50</v>
      </c>
      <c r="B63" s="26" t="s">
        <v>139</v>
      </c>
      <c r="C63" s="12" t="s">
        <v>140</v>
      </c>
      <c r="D63" s="12" t="s">
        <v>141</v>
      </c>
      <c r="E63" s="30">
        <v>1310.36</v>
      </c>
      <c r="F63" s="30">
        <v>1310.36</v>
      </c>
      <c r="G63" s="23" t="s">
        <v>102</v>
      </c>
      <c r="H63" s="23" t="s">
        <v>102</v>
      </c>
      <c r="I63" s="23" t="s">
        <v>102</v>
      </c>
      <c r="J63" s="38">
        <v>0.0045</v>
      </c>
    </row>
    <row r="64" spans="1:10" ht="12.75">
      <c r="A64" s="8">
        <v>51</v>
      </c>
      <c r="B64" s="26" t="s">
        <v>142</v>
      </c>
      <c r="C64" s="12" t="s">
        <v>143</v>
      </c>
      <c r="D64" s="12" t="s">
        <v>144</v>
      </c>
      <c r="E64" s="30">
        <v>1310.36</v>
      </c>
      <c r="F64" s="30">
        <v>1310.36</v>
      </c>
      <c r="G64" s="23" t="s">
        <v>102</v>
      </c>
      <c r="H64" s="23" t="s">
        <v>102</v>
      </c>
      <c r="I64" s="23" t="s">
        <v>102</v>
      </c>
      <c r="J64" s="38">
        <v>0.0086</v>
      </c>
    </row>
    <row r="65" spans="1:10" ht="25.5">
      <c r="A65" s="8">
        <v>52</v>
      </c>
      <c r="B65" s="26" t="s">
        <v>145</v>
      </c>
      <c r="C65" s="12" t="s">
        <v>146</v>
      </c>
      <c r="D65" s="12" t="s">
        <v>147</v>
      </c>
      <c r="E65" s="30">
        <v>1310.36</v>
      </c>
      <c r="F65" s="30">
        <v>1310.36</v>
      </c>
      <c r="G65" s="23" t="s">
        <v>102</v>
      </c>
      <c r="H65" s="23" t="s">
        <v>102</v>
      </c>
      <c r="I65" s="23" t="s">
        <v>102</v>
      </c>
      <c r="J65" s="38">
        <v>0.0009</v>
      </c>
    </row>
    <row r="66" spans="1:10" ht="25.5">
      <c r="A66" s="8">
        <v>53</v>
      </c>
      <c r="B66" s="26" t="s">
        <v>148</v>
      </c>
      <c r="C66" s="12" t="s">
        <v>149</v>
      </c>
      <c r="D66" s="12" t="s">
        <v>150</v>
      </c>
      <c r="E66" s="30">
        <v>1310.36</v>
      </c>
      <c r="F66" s="30">
        <v>1310.36</v>
      </c>
      <c r="G66" s="23" t="s">
        <v>102</v>
      </c>
      <c r="H66" s="23" t="s">
        <v>102</v>
      </c>
      <c r="I66" s="23" t="s">
        <v>102</v>
      </c>
      <c r="J66" s="38">
        <v>0.0004</v>
      </c>
    </row>
    <row r="67" spans="1:10" ht="25.5">
      <c r="A67" s="8">
        <v>54</v>
      </c>
      <c r="B67" s="26" t="s">
        <v>151</v>
      </c>
      <c r="C67" s="12" t="s">
        <v>152</v>
      </c>
      <c r="D67" s="12" t="s">
        <v>153</v>
      </c>
      <c r="E67" s="30">
        <v>1310.36</v>
      </c>
      <c r="F67" s="30">
        <v>1310.36</v>
      </c>
      <c r="G67" s="23" t="s">
        <v>102</v>
      </c>
      <c r="H67" s="23" t="s">
        <v>102</v>
      </c>
      <c r="I67" s="23" t="s">
        <v>102</v>
      </c>
      <c r="J67" s="38">
        <v>0.00092</v>
      </c>
    </row>
    <row r="68" spans="1:10" ht="25.5">
      <c r="A68" s="8">
        <v>55</v>
      </c>
      <c r="B68" s="26" t="s">
        <v>154</v>
      </c>
      <c r="C68" s="12" t="s">
        <v>155</v>
      </c>
      <c r="D68" s="12" t="s">
        <v>156</v>
      </c>
      <c r="E68" s="30">
        <v>1310.36</v>
      </c>
      <c r="F68" s="30">
        <v>1310.36</v>
      </c>
      <c r="G68" s="23" t="s">
        <v>102</v>
      </c>
      <c r="H68" s="23" t="s">
        <v>102</v>
      </c>
      <c r="I68" s="23" t="s">
        <v>102</v>
      </c>
      <c r="J68" s="39">
        <v>0.0022</v>
      </c>
    </row>
    <row r="69" spans="1:10" ht="12.75">
      <c r="A69" s="8">
        <v>56</v>
      </c>
      <c r="B69" s="25" t="s">
        <v>157</v>
      </c>
      <c r="C69" s="12"/>
      <c r="D69" s="12"/>
      <c r="E69" s="30">
        <v>1310.36</v>
      </c>
      <c r="F69" s="30">
        <v>1310.36</v>
      </c>
      <c r="G69" s="23" t="s">
        <v>102</v>
      </c>
      <c r="H69" s="23" t="s">
        <v>102</v>
      </c>
      <c r="I69" s="23" t="s">
        <v>102</v>
      </c>
      <c r="J69" s="37">
        <v>0.2302</v>
      </c>
    </row>
    <row r="70" spans="1:10" ht="12.75">
      <c r="A70" s="8">
        <v>57</v>
      </c>
      <c r="B70" s="26" t="s">
        <v>158</v>
      </c>
      <c r="C70" s="12" t="s">
        <v>159</v>
      </c>
      <c r="D70" s="12" t="s">
        <v>160</v>
      </c>
      <c r="E70" s="30">
        <v>1310.36</v>
      </c>
      <c r="F70" s="30">
        <v>1310.36</v>
      </c>
      <c r="G70" s="23" t="s">
        <v>102</v>
      </c>
      <c r="H70" s="23" t="s">
        <v>102</v>
      </c>
      <c r="I70" s="23" t="s">
        <v>102</v>
      </c>
      <c r="J70" s="39">
        <v>0.0009</v>
      </c>
    </row>
    <row r="71" spans="1:10" ht="12.75">
      <c r="A71" s="8">
        <v>58</v>
      </c>
      <c r="B71" s="26" t="s">
        <v>161</v>
      </c>
      <c r="C71" s="12" t="s">
        <v>162</v>
      </c>
      <c r="D71" s="12" t="s">
        <v>163</v>
      </c>
      <c r="E71" s="30">
        <v>1310.36</v>
      </c>
      <c r="F71" s="30">
        <v>1310.36</v>
      </c>
      <c r="G71" s="23" t="s">
        <v>102</v>
      </c>
      <c r="H71" s="23" t="s">
        <v>102</v>
      </c>
      <c r="I71" s="23" t="s">
        <v>102</v>
      </c>
      <c r="J71" s="40">
        <v>0.0001</v>
      </c>
    </row>
    <row r="72" spans="1:10" ht="12.75">
      <c r="A72" s="8">
        <v>59</v>
      </c>
      <c r="B72" s="26" t="s">
        <v>164</v>
      </c>
      <c r="C72" s="12" t="s">
        <v>165</v>
      </c>
      <c r="D72" s="12" t="s">
        <v>166</v>
      </c>
      <c r="E72" s="30">
        <v>1310.36</v>
      </c>
      <c r="F72" s="30">
        <v>1310.36</v>
      </c>
      <c r="G72" s="23" t="s">
        <v>102</v>
      </c>
      <c r="H72" s="23" t="s">
        <v>102</v>
      </c>
      <c r="I72" s="23" t="s">
        <v>102</v>
      </c>
      <c r="J72" s="39">
        <v>0.0005</v>
      </c>
    </row>
    <row r="73" spans="1:10" ht="12.75">
      <c r="A73" s="8">
        <v>60</v>
      </c>
      <c r="B73" s="26" t="s">
        <v>167</v>
      </c>
      <c r="C73" s="12" t="s">
        <v>168</v>
      </c>
      <c r="D73" s="12" t="s">
        <v>169</v>
      </c>
      <c r="E73" s="30">
        <v>1310.36</v>
      </c>
      <c r="F73" s="30">
        <v>1310.36</v>
      </c>
      <c r="G73" s="23" t="s">
        <v>102</v>
      </c>
      <c r="H73" s="23" t="s">
        <v>102</v>
      </c>
      <c r="I73" s="23" t="s">
        <v>102</v>
      </c>
      <c r="J73" s="39">
        <v>0.0004</v>
      </c>
    </row>
    <row r="74" spans="1:10" ht="12.75">
      <c r="A74" s="8">
        <v>61</v>
      </c>
      <c r="B74" s="26" t="s">
        <v>170</v>
      </c>
      <c r="C74" s="12" t="s">
        <v>171</v>
      </c>
      <c r="D74" s="12" t="s">
        <v>172</v>
      </c>
      <c r="E74" s="30">
        <v>1310.36</v>
      </c>
      <c r="F74" s="30">
        <v>1310.36</v>
      </c>
      <c r="G74" s="23" t="s">
        <v>102</v>
      </c>
      <c r="H74" s="23" t="s">
        <v>102</v>
      </c>
      <c r="I74" s="23" t="s">
        <v>102</v>
      </c>
      <c r="J74" s="39">
        <v>0.00017</v>
      </c>
    </row>
    <row r="75" spans="1:10" ht="12.75">
      <c r="A75" s="31"/>
      <c r="B75" s="27" t="s">
        <v>173</v>
      </c>
      <c r="C75" s="12"/>
      <c r="D75" s="12"/>
      <c r="E75" s="30">
        <v>1310.36</v>
      </c>
      <c r="F75" s="30">
        <v>1310.36</v>
      </c>
      <c r="G75" s="23" t="s">
        <v>102</v>
      </c>
      <c r="H75" s="23" t="s">
        <v>102</v>
      </c>
      <c r="I75" s="23" t="s">
        <v>102</v>
      </c>
      <c r="J75" s="39"/>
    </row>
    <row r="76" spans="1:10" ht="12.75">
      <c r="A76" s="2">
        <v>62</v>
      </c>
      <c r="B76" s="26" t="s">
        <v>174</v>
      </c>
      <c r="C76" s="12" t="s">
        <v>175</v>
      </c>
      <c r="D76" s="12" t="s">
        <v>176</v>
      </c>
      <c r="E76" s="30">
        <v>1310.36</v>
      </c>
      <c r="F76" s="30">
        <v>1310.36</v>
      </c>
      <c r="G76" s="23" t="s">
        <v>102</v>
      </c>
      <c r="H76" s="23" t="s">
        <v>102</v>
      </c>
      <c r="I76" s="23" t="s">
        <v>102</v>
      </c>
      <c r="J76" s="39">
        <v>0.0056</v>
      </c>
    </row>
    <row r="77" spans="1:10" ht="12.75">
      <c r="A77" s="2">
        <v>63</v>
      </c>
      <c r="B77" s="26" t="s">
        <v>177</v>
      </c>
      <c r="C77" s="12" t="s">
        <v>178</v>
      </c>
      <c r="D77" s="12" t="s">
        <v>179</v>
      </c>
      <c r="E77" s="30">
        <v>1310.36</v>
      </c>
      <c r="F77" s="30">
        <v>1310.36</v>
      </c>
      <c r="G77" s="23" t="s">
        <v>102</v>
      </c>
      <c r="H77" s="23" t="s">
        <v>102</v>
      </c>
      <c r="I77" s="23" t="s">
        <v>102</v>
      </c>
      <c r="J77" s="39">
        <v>0.0209</v>
      </c>
    </row>
    <row r="78" spans="1:10" ht="12.75">
      <c r="A78" s="2">
        <v>64</v>
      </c>
      <c r="B78" s="26" t="s">
        <v>180</v>
      </c>
      <c r="C78" s="8" t="s">
        <v>181</v>
      </c>
      <c r="D78" s="8" t="s">
        <v>182</v>
      </c>
      <c r="E78" s="30">
        <v>1310.36</v>
      </c>
      <c r="F78" s="30">
        <v>1310.36</v>
      </c>
      <c r="G78" s="23" t="s">
        <v>102</v>
      </c>
      <c r="H78" s="23" t="s">
        <v>102</v>
      </c>
      <c r="I78" s="23" t="s">
        <v>102</v>
      </c>
      <c r="J78" s="39">
        <v>0.0054</v>
      </c>
    </row>
    <row r="80" spans="2:10" ht="12.75">
      <c r="B80" s="42" t="s">
        <v>108</v>
      </c>
      <c r="C80" s="42"/>
      <c r="D80" s="42"/>
      <c r="E80" s="42"/>
      <c r="F80" s="42"/>
      <c r="G80" s="42"/>
      <c r="H80" s="42"/>
      <c r="I80" s="42"/>
      <c r="J80" s="42"/>
    </row>
  </sheetData>
  <sheetProtection/>
  <mergeCells count="54">
    <mergeCell ref="A8:J8"/>
    <mergeCell ref="GS7:HB7"/>
    <mergeCell ref="HC7:HL7"/>
    <mergeCell ref="HM7:HV7"/>
    <mergeCell ref="HW7:IF7"/>
    <mergeCell ref="CC7:CL7"/>
    <mergeCell ref="CM7:CV7"/>
    <mergeCell ref="CW7:DF7"/>
    <mergeCell ref="DG7:DP7"/>
    <mergeCell ref="IQ7:IV7"/>
    <mergeCell ref="EK7:ET7"/>
    <mergeCell ref="EU7:FD7"/>
    <mergeCell ref="FE7:FN7"/>
    <mergeCell ref="FO7:FX7"/>
    <mergeCell ref="FY7:GH7"/>
    <mergeCell ref="GI7:GR7"/>
    <mergeCell ref="EA7:EJ7"/>
    <mergeCell ref="IG6:IP6"/>
    <mergeCell ref="IQ6:IV6"/>
    <mergeCell ref="A7:J7"/>
    <mergeCell ref="K7:T7"/>
    <mergeCell ref="U7:AD7"/>
    <mergeCell ref="AE7:AN7"/>
    <mergeCell ref="AO7:AX7"/>
    <mergeCell ref="AY7:BH7"/>
    <mergeCell ref="IG7:IP7"/>
    <mergeCell ref="BS7:CB7"/>
    <mergeCell ref="FY6:GH6"/>
    <mergeCell ref="GI6:GR6"/>
    <mergeCell ref="GS6:HB6"/>
    <mergeCell ref="HC6:HL6"/>
    <mergeCell ref="BI6:BR6"/>
    <mergeCell ref="BS6:CB6"/>
    <mergeCell ref="CC6:CL6"/>
    <mergeCell ref="CM6:CV6"/>
    <mergeCell ref="DQ7:DZ7"/>
    <mergeCell ref="HM6:HV6"/>
    <mergeCell ref="HW6:IF6"/>
    <mergeCell ref="DQ6:DZ6"/>
    <mergeCell ref="EA6:EJ6"/>
    <mergeCell ref="EK6:ET6"/>
    <mergeCell ref="EU6:FD6"/>
    <mergeCell ref="FE6:FN6"/>
    <mergeCell ref="FO6:FX6"/>
    <mergeCell ref="B80:J80"/>
    <mergeCell ref="CW6:DF6"/>
    <mergeCell ref="DG6:DP6"/>
    <mergeCell ref="A6:J6"/>
    <mergeCell ref="K6:T6"/>
    <mergeCell ref="U6:AD6"/>
    <mergeCell ref="AE6:AN6"/>
    <mergeCell ref="AO6:AX6"/>
    <mergeCell ref="AY6:BH6"/>
    <mergeCell ref="BI7:BR7"/>
  </mergeCells>
  <printOptions/>
  <pageMargins left="0.5905511811023623" right="0.3937007874015748" top="0.3937007874015748" bottom="0.3937007874015748" header="0.1968503937007874" footer="0.1968503937007874"/>
  <pageSetup fitToHeight="2" horizontalDpi="600" verticalDpi="600" orientation="landscape" paperSize="9" scale="6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="86" zoomScaleSheetLayoutView="86" zoomScalePageLayoutView="0" workbookViewId="0" topLeftCell="A43">
      <selection activeCell="B80" sqref="B80:J80"/>
    </sheetView>
  </sheetViews>
  <sheetFormatPr defaultColWidth="9.00390625" defaultRowHeight="12.75"/>
  <cols>
    <col min="1" max="1" width="5.875" style="0" customWidth="1"/>
    <col min="2" max="2" width="41.875" style="0" customWidth="1"/>
    <col min="3" max="3" width="30.875" style="0" customWidth="1"/>
    <col min="4" max="4" width="34.00390625" style="0" customWidth="1"/>
    <col min="5" max="5" width="17.375" style="0" customWidth="1"/>
    <col min="6" max="6" width="16.625" style="0" customWidth="1"/>
    <col min="7" max="7" width="17.125" style="0" customWidth="1"/>
    <col min="8" max="8" width="15.00390625" style="0" customWidth="1"/>
    <col min="9" max="9" width="19.375" style="0" customWidth="1"/>
    <col min="10" max="10" width="16.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3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3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5" t="s">
        <v>8</v>
      </c>
    </row>
    <row r="6" spans="1:256" ht="16.5">
      <c r="A6" s="44" t="s">
        <v>103</v>
      </c>
      <c r="B6" s="44"/>
      <c r="C6" s="44"/>
      <c r="D6" s="44"/>
      <c r="E6" s="44"/>
      <c r="F6" s="44"/>
      <c r="G6" s="44"/>
      <c r="H6" s="44"/>
      <c r="I6" s="44"/>
      <c r="J6" s="44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ht="16.5">
      <c r="A7" s="44" t="s">
        <v>104</v>
      </c>
      <c r="B7" s="44"/>
      <c r="C7" s="44"/>
      <c r="D7" s="44"/>
      <c r="E7" s="44"/>
      <c r="F7" s="44"/>
      <c r="G7" s="44"/>
      <c r="H7" s="44"/>
      <c r="I7" s="44"/>
      <c r="J7" s="44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10" ht="16.5">
      <c r="A8" s="44" t="s">
        <v>121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5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3" customFormat="1" ht="127.5" customHeight="1">
      <c r="A10" s="12" t="s">
        <v>0</v>
      </c>
      <c r="B10" s="12" t="s">
        <v>1</v>
      </c>
      <c r="C10" s="12" t="s">
        <v>5</v>
      </c>
      <c r="D10" s="12" t="s">
        <v>4</v>
      </c>
      <c r="E10" s="12" t="s">
        <v>10</v>
      </c>
      <c r="F10" s="12" t="s">
        <v>11</v>
      </c>
      <c r="G10" s="12" t="s">
        <v>9</v>
      </c>
      <c r="H10" s="12" t="s">
        <v>12</v>
      </c>
      <c r="I10" s="12" t="s">
        <v>13</v>
      </c>
      <c r="J10" s="12" t="s">
        <v>2</v>
      </c>
    </row>
    <row r="11" spans="1:1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ht="12.75">
      <c r="A12" s="35"/>
      <c r="B12" s="36" t="s">
        <v>184</v>
      </c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6">
        <v>1</v>
      </c>
      <c r="B13" s="18" t="s">
        <v>125</v>
      </c>
      <c r="C13" s="2"/>
      <c r="D13" s="2"/>
      <c r="E13" s="21">
        <v>1310.36</v>
      </c>
      <c r="F13" s="21">
        <v>1310.36</v>
      </c>
      <c r="G13" s="11" t="s">
        <v>102</v>
      </c>
      <c r="H13" s="11" t="s">
        <v>102</v>
      </c>
      <c r="I13" s="11" t="s">
        <v>102</v>
      </c>
      <c r="J13" s="10">
        <f>(920+710+1200+960+510+1200)/12-(199470.905/1000)</f>
        <v>258.86242833333336</v>
      </c>
    </row>
    <row r="14" spans="1:10" ht="12.75">
      <c r="A14" s="8">
        <v>2</v>
      </c>
      <c r="B14" s="7" t="s">
        <v>14</v>
      </c>
      <c r="C14" s="9" t="s">
        <v>49</v>
      </c>
      <c r="D14" s="9" t="s">
        <v>50</v>
      </c>
      <c r="E14" s="21">
        <v>1310.36</v>
      </c>
      <c r="F14" s="21">
        <v>1310.36</v>
      </c>
      <c r="G14" s="11" t="s">
        <v>102</v>
      </c>
      <c r="H14" s="11" t="s">
        <v>102</v>
      </c>
      <c r="I14" s="11" t="s">
        <v>102</v>
      </c>
      <c r="J14" s="10">
        <f>'[1]проектная производит.'!$C$4/12-'[2]ноябрь'!$I$20</f>
        <v>0.266845</v>
      </c>
    </row>
    <row r="15" spans="1:10" ht="12.75">
      <c r="A15" s="6">
        <v>3</v>
      </c>
      <c r="B15" s="7" t="s">
        <v>15</v>
      </c>
      <c r="C15" s="9" t="s">
        <v>51</v>
      </c>
      <c r="D15" s="9" t="s">
        <v>52</v>
      </c>
      <c r="E15" s="21">
        <v>1310.36</v>
      </c>
      <c r="F15" s="21">
        <v>1310.36</v>
      </c>
      <c r="G15" s="11" t="s">
        <v>102</v>
      </c>
      <c r="H15" s="11" t="s">
        <v>102</v>
      </c>
      <c r="I15" s="11" t="s">
        <v>102</v>
      </c>
      <c r="J15" s="10">
        <f>'[1]проектная производит.'!$C$5/12-'[2]ноябрь'!$I$21</f>
        <v>0.703538</v>
      </c>
    </row>
    <row r="16" spans="1:10" ht="12.75">
      <c r="A16" s="8">
        <v>4</v>
      </c>
      <c r="B16" s="7" t="s">
        <v>16</v>
      </c>
      <c r="C16" s="9" t="s">
        <v>51</v>
      </c>
      <c r="D16" s="9" t="s">
        <v>53</v>
      </c>
      <c r="E16" s="21">
        <v>1310.36</v>
      </c>
      <c r="F16" s="21">
        <v>1310.36</v>
      </c>
      <c r="G16" s="11" t="s">
        <v>102</v>
      </c>
      <c r="H16" s="11" t="s">
        <v>102</v>
      </c>
      <c r="I16" s="11" t="s">
        <v>102</v>
      </c>
      <c r="J16" s="22">
        <v>0</v>
      </c>
    </row>
    <row r="17" spans="1:10" ht="12.75">
      <c r="A17" s="6">
        <v>5</v>
      </c>
      <c r="B17" s="7" t="s">
        <v>17</v>
      </c>
      <c r="C17" s="9" t="s">
        <v>51</v>
      </c>
      <c r="D17" s="9" t="s">
        <v>54</v>
      </c>
      <c r="E17" s="21">
        <v>1310.36</v>
      </c>
      <c r="F17" s="21">
        <v>1310.36</v>
      </c>
      <c r="G17" s="11" t="s">
        <v>102</v>
      </c>
      <c r="H17" s="11" t="s">
        <v>102</v>
      </c>
      <c r="I17" s="11" t="s">
        <v>102</v>
      </c>
      <c r="J17" s="22">
        <f>'[1]проектная производит.'!$C$7/12-'[2]ноябрь'!$I$23</f>
        <v>0.17969866666666665</v>
      </c>
    </row>
    <row r="18" spans="1:10" ht="12.75">
      <c r="A18" s="8">
        <v>6</v>
      </c>
      <c r="B18" s="7" t="s">
        <v>18</v>
      </c>
      <c r="C18" s="9" t="s">
        <v>55</v>
      </c>
      <c r="D18" s="9" t="s">
        <v>56</v>
      </c>
      <c r="E18" s="21">
        <v>1310.36</v>
      </c>
      <c r="F18" s="21">
        <v>1310.36</v>
      </c>
      <c r="G18" s="11" t="s">
        <v>102</v>
      </c>
      <c r="H18" s="11" t="s">
        <v>102</v>
      </c>
      <c r="I18" s="11" t="s">
        <v>102</v>
      </c>
      <c r="J18" s="22">
        <v>0</v>
      </c>
    </row>
    <row r="19" spans="1:10" ht="12.75">
      <c r="A19" s="6">
        <v>7</v>
      </c>
      <c r="B19" s="7" t="s">
        <v>19</v>
      </c>
      <c r="C19" s="9" t="s">
        <v>58</v>
      </c>
      <c r="D19" s="9" t="s">
        <v>59</v>
      </c>
      <c r="E19" s="21">
        <v>1310.36</v>
      </c>
      <c r="F19" s="21">
        <v>1310.36</v>
      </c>
      <c r="G19" s="11" t="s">
        <v>102</v>
      </c>
      <c r="H19" s="11" t="s">
        <v>102</v>
      </c>
      <c r="I19" s="11" t="s">
        <v>102</v>
      </c>
      <c r="J19" s="22">
        <f>'[1]проектная производит.'!$C$13/12-'[2]ноябрь'!$I$26</f>
        <v>1.1678456666666666</v>
      </c>
    </row>
    <row r="20" spans="1:10" ht="12.75">
      <c r="A20" s="8">
        <v>8</v>
      </c>
      <c r="B20" s="7" t="s">
        <v>20</v>
      </c>
      <c r="C20" s="9" t="s">
        <v>60</v>
      </c>
      <c r="D20" s="9" t="s">
        <v>61</v>
      </c>
      <c r="E20" s="21">
        <v>1310.36</v>
      </c>
      <c r="F20" s="21">
        <v>1310.36</v>
      </c>
      <c r="G20" s="11" t="s">
        <v>102</v>
      </c>
      <c r="H20" s="11" t="s">
        <v>102</v>
      </c>
      <c r="I20" s="11" t="s">
        <v>102</v>
      </c>
      <c r="J20" s="22">
        <f>'[1]проектная производит.'!$C$15/12-'[2]ноябрь'!$I$30</f>
        <v>4.053129666666667</v>
      </c>
    </row>
    <row r="21" spans="1:10" ht="12.75">
      <c r="A21" s="6">
        <v>9</v>
      </c>
      <c r="B21" s="7" t="s">
        <v>21</v>
      </c>
      <c r="C21" s="9" t="s">
        <v>62</v>
      </c>
      <c r="D21" s="9" t="s">
        <v>63</v>
      </c>
      <c r="E21" s="21">
        <v>1310.36</v>
      </c>
      <c r="F21" s="21">
        <v>1310.36</v>
      </c>
      <c r="G21" s="11" t="s">
        <v>102</v>
      </c>
      <c r="H21" s="11" t="s">
        <v>102</v>
      </c>
      <c r="I21" s="11" t="s">
        <v>102</v>
      </c>
      <c r="J21" s="22">
        <f>'[1]проектная производит.'!$C$17/12-'[2]ноябрь'!$I$32</f>
        <v>14.696546333333332</v>
      </c>
    </row>
    <row r="22" spans="1:10" ht="12.75">
      <c r="A22" s="8">
        <v>10</v>
      </c>
      <c r="B22" s="7" t="s">
        <v>22</v>
      </c>
      <c r="C22" s="9" t="s">
        <v>64</v>
      </c>
      <c r="D22" s="9" t="s">
        <v>65</v>
      </c>
      <c r="E22" s="21">
        <v>1310.36</v>
      </c>
      <c r="F22" s="21">
        <v>1310.36</v>
      </c>
      <c r="G22" s="11" t="s">
        <v>102</v>
      </c>
      <c r="H22" s="11" t="s">
        <v>102</v>
      </c>
      <c r="I22" s="11" t="s">
        <v>102</v>
      </c>
      <c r="J22" s="22">
        <f>'[1]проектная производит.'!$C$18/12-'[2]ноябрь'!$I$31</f>
        <v>0.10832066666666668</v>
      </c>
    </row>
    <row r="23" spans="1:10" ht="12.75">
      <c r="A23" s="6">
        <v>11</v>
      </c>
      <c r="B23" s="18" t="s">
        <v>23</v>
      </c>
      <c r="C23" s="9" t="s">
        <v>66</v>
      </c>
      <c r="D23" s="9" t="s">
        <v>67</v>
      </c>
      <c r="E23" s="21">
        <v>1310.36</v>
      </c>
      <c r="F23" s="21">
        <v>1310.36</v>
      </c>
      <c r="G23" s="11" t="s">
        <v>102</v>
      </c>
      <c r="H23" s="11" t="s">
        <v>102</v>
      </c>
      <c r="I23" s="11" t="s">
        <v>102</v>
      </c>
      <c r="J23" s="22">
        <f>'[1]проектная производит.'!$C$19/12-'[2]ноябрь'!$I$33-'[2]ноябрь'!$I$34</f>
        <v>1.2324833333333332</v>
      </c>
    </row>
    <row r="24" spans="1:10" ht="12.75">
      <c r="A24" s="8">
        <v>12</v>
      </c>
      <c r="B24" s="19" t="s">
        <v>24</v>
      </c>
      <c r="C24" s="9" t="s">
        <v>68</v>
      </c>
      <c r="D24" s="9" t="s">
        <v>69</v>
      </c>
      <c r="E24" s="21">
        <v>1310.36</v>
      </c>
      <c r="F24" s="21">
        <v>1310.36</v>
      </c>
      <c r="G24" s="11" t="s">
        <v>102</v>
      </c>
      <c r="H24" s="11" t="s">
        <v>102</v>
      </c>
      <c r="I24" s="11" t="s">
        <v>102</v>
      </c>
      <c r="J24" s="22">
        <f>'[1]проектная производит.'!$C$20/12-'[2]ноябрь'!$I$33</f>
        <v>1.2802786666666668</v>
      </c>
    </row>
    <row r="25" spans="1:10" ht="12.75">
      <c r="A25" s="6">
        <v>13</v>
      </c>
      <c r="B25" s="19" t="s">
        <v>25</v>
      </c>
      <c r="C25" s="9" t="s">
        <v>68</v>
      </c>
      <c r="D25" s="9" t="s">
        <v>70</v>
      </c>
      <c r="E25" s="21">
        <v>1310.36</v>
      </c>
      <c r="F25" s="21">
        <v>1310.36</v>
      </c>
      <c r="G25" s="11" t="s">
        <v>102</v>
      </c>
      <c r="H25" s="11" t="s">
        <v>102</v>
      </c>
      <c r="I25" s="11" t="s">
        <v>102</v>
      </c>
      <c r="J25" s="22">
        <f>'[1]проектная производит.'!$C$21/12-'[2]ноябрь'!$I$34</f>
        <v>0.0022046666666666326</v>
      </c>
    </row>
    <row r="26" spans="1:10" ht="12.75">
      <c r="A26" s="8">
        <v>14</v>
      </c>
      <c r="B26" s="7" t="s">
        <v>26</v>
      </c>
      <c r="C26" s="9" t="s">
        <v>71</v>
      </c>
      <c r="D26" s="9" t="s">
        <v>72</v>
      </c>
      <c r="E26" s="21">
        <v>1310.36</v>
      </c>
      <c r="F26" s="21">
        <v>1310.36</v>
      </c>
      <c r="G26" s="11" t="s">
        <v>102</v>
      </c>
      <c r="H26" s="11" t="s">
        <v>102</v>
      </c>
      <c r="I26" s="11" t="s">
        <v>102</v>
      </c>
      <c r="J26" s="22">
        <f>'[1]проектная производит.'!$C$22/12-'[2]ноябрь'!$I$35</f>
        <v>8.087576666666665</v>
      </c>
    </row>
    <row r="27" spans="1:10" ht="12.75">
      <c r="A27" s="6">
        <v>15</v>
      </c>
      <c r="B27" s="7" t="s">
        <v>27</v>
      </c>
      <c r="C27" s="9" t="s">
        <v>73</v>
      </c>
      <c r="D27" s="9" t="s">
        <v>74</v>
      </c>
      <c r="E27" s="21">
        <v>1310.36</v>
      </c>
      <c r="F27" s="21">
        <v>1310.36</v>
      </c>
      <c r="G27" s="11" t="s">
        <v>102</v>
      </c>
      <c r="H27" s="11" t="s">
        <v>102</v>
      </c>
      <c r="I27" s="11" t="s">
        <v>102</v>
      </c>
      <c r="J27" s="22">
        <v>0</v>
      </c>
    </row>
    <row r="28" spans="1:10" ht="12.75">
      <c r="A28" s="8">
        <v>16</v>
      </c>
      <c r="B28" s="18" t="s">
        <v>28</v>
      </c>
      <c r="C28" s="9" t="s">
        <v>75</v>
      </c>
      <c r="D28" s="9" t="s">
        <v>76</v>
      </c>
      <c r="E28" s="21">
        <v>1310.36</v>
      </c>
      <c r="F28" s="21">
        <v>1310.36</v>
      </c>
      <c r="G28" s="11" t="s">
        <v>102</v>
      </c>
      <c r="H28" s="11" t="s">
        <v>102</v>
      </c>
      <c r="I28" s="11" t="s">
        <v>102</v>
      </c>
      <c r="J28" s="22">
        <f>(150+170)/12-'[2]ноябрь'!$I$38</f>
        <v>15.329759666666673</v>
      </c>
    </row>
    <row r="29" spans="1:10" ht="12.75">
      <c r="A29" s="6">
        <v>17</v>
      </c>
      <c r="B29" s="7" t="s">
        <v>29</v>
      </c>
      <c r="C29" s="9" t="s">
        <v>77</v>
      </c>
      <c r="D29" s="9" t="s">
        <v>78</v>
      </c>
      <c r="E29" s="21">
        <v>1310.36</v>
      </c>
      <c r="F29" s="21">
        <v>1310.36</v>
      </c>
      <c r="G29" s="11" t="s">
        <v>102</v>
      </c>
      <c r="H29" s="11" t="s">
        <v>102</v>
      </c>
      <c r="I29" s="11" t="s">
        <v>102</v>
      </c>
      <c r="J29" s="22">
        <v>0</v>
      </c>
    </row>
    <row r="30" spans="1:10" ht="12.75">
      <c r="A30" s="8">
        <v>18</v>
      </c>
      <c r="B30" s="18" t="s">
        <v>30</v>
      </c>
      <c r="C30" s="9" t="s">
        <v>77</v>
      </c>
      <c r="D30" s="9" t="s">
        <v>79</v>
      </c>
      <c r="E30" s="21">
        <v>1310.36</v>
      </c>
      <c r="F30" s="21">
        <v>1310.36</v>
      </c>
      <c r="G30" s="11" t="s">
        <v>102</v>
      </c>
      <c r="H30" s="11" t="s">
        <v>102</v>
      </c>
      <c r="I30" s="11" t="s">
        <v>102</v>
      </c>
      <c r="J30" s="10">
        <f>'[1]проектная производит.'!$C$30/12-'[2]ноябрь'!$I$39</f>
        <v>14.407086666666666</v>
      </c>
    </row>
    <row r="31" spans="1:10" ht="12.75">
      <c r="A31" s="6">
        <v>19</v>
      </c>
      <c r="B31" s="7" t="s">
        <v>31</v>
      </c>
      <c r="C31" s="9" t="s">
        <v>77</v>
      </c>
      <c r="D31" s="9" t="s">
        <v>80</v>
      </c>
      <c r="E31" s="21">
        <v>1310.36</v>
      </c>
      <c r="F31" s="21">
        <v>1310.36</v>
      </c>
      <c r="G31" s="11" t="s">
        <v>102</v>
      </c>
      <c r="H31" s="11" t="s">
        <v>102</v>
      </c>
      <c r="I31" s="11" t="s">
        <v>102</v>
      </c>
      <c r="J31" s="10">
        <f>'[1]проектная производит.'!$C$31/12-'[2]ноябрь'!$I$39</f>
        <v>0.2820866666666666</v>
      </c>
    </row>
    <row r="32" spans="1:10" ht="12.75">
      <c r="A32" s="8">
        <v>20</v>
      </c>
      <c r="B32" s="18" t="s">
        <v>32</v>
      </c>
      <c r="C32" s="9" t="s">
        <v>77</v>
      </c>
      <c r="D32" s="9" t="s">
        <v>81</v>
      </c>
      <c r="E32" s="21">
        <v>1310.36</v>
      </c>
      <c r="F32" s="21">
        <v>1310.36</v>
      </c>
      <c r="G32" s="11" t="s">
        <v>102</v>
      </c>
      <c r="H32" s="11" t="s">
        <v>102</v>
      </c>
      <c r="I32" s="11" t="s">
        <v>102</v>
      </c>
      <c r="J32" s="10">
        <f>'[1]проектная производит.'!$C$32/12-'[2]ноябрь'!$I$36</f>
        <v>13.407576</v>
      </c>
    </row>
    <row r="33" spans="1:10" ht="12.75">
      <c r="A33" s="6">
        <v>21</v>
      </c>
      <c r="B33" s="7" t="s">
        <v>33</v>
      </c>
      <c r="C33" s="9" t="s">
        <v>32</v>
      </c>
      <c r="D33" s="9" t="s">
        <v>82</v>
      </c>
      <c r="E33" s="21">
        <v>1310.36</v>
      </c>
      <c r="F33" s="21">
        <v>1310.36</v>
      </c>
      <c r="G33" s="11" t="s">
        <v>102</v>
      </c>
      <c r="H33" s="11" t="s">
        <v>102</v>
      </c>
      <c r="I33" s="11" t="s">
        <v>102</v>
      </c>
      <c r="J33" s="22">
        <f>'[1]проектная производит.'!$C$33/12-'[2]ноябрь'!$I$36</f>
        <v>0.3867426666666667</v>
      </c>
    </row>
    <row r="34" spans="1:10" ht="12.75">
      <c r="A34" s="8">
        <v>22</v>
      </c>
      <c r="B34" s="18" t="s">
        <v>34</v>
      </c>
      <c r="C34" s="9" t="s">
        <v>83</v>
      </c>
      <c r="D34" s="9" t="s">
        <v>126</v>
      </c>
      <c r="E34" s="21">
        <v>1310.36</v>
      </c>
      <c r="F34" s="21">
        <v>1310.36</v>
      </c>
      <c r="G34" s="11" t="s">
        <v>102</v>
      </c>
      <c r="H34" s="11" t="s">
        <v>102</v>
      </c>
      <c r="I34" s="11" t="s">
        <v>102</v>
      </c>
      <c r="J34" s="22">
        <f>'[1]проектная производит.'!$C$34/12-'[2]ноябрь'!$I$27-'[2]ноябрь'!$I$28-'[2]ноябрь'!$I$29</f>
        <v>9.309537333333333</v>
      </c>
    </row>
    <row r="35" spans="1:10" ht="12.75">
      <c r="A35" s="6">
        <v>23</v>
      </c>
      <c r="B35" s="7" t="s">
        <v>35</v>
      </c>
      <c r="C35" s="9" t="s">
        <v>84</v>
      </c>
      <c r="D35" s="9" t="s">
        <v>85</v>
      </c>
      <c r="E35" s="21">
        <v>1310.36</v>
      </c>
      <c r="F35" s="21">
        <v>1310.36</v>
      </c>
      <c r="G35" s="11" t="s">
        <v>102</v>
      </c>
      <c r="H35" s="11" t="s">
        <v>102</v>
      </c>
      <c r="I35" s="11" t="s">
        <v>102</v>
      </c>
      <c r="J35" s="22">
        <f>'[1]проектная производит.'!$C$35/12-'[2]ноябрь'!$I$27</f>
        <v>0.5338076666666667</v>
      </c>
    </row>
    <row r="36" spans="1:10" ht="12.75">
      <c r="A36" s="8">
        <v>24</v>
      </c>
      <c r="B36" s="7" t="s">
        <v>36</v>
      </c>
      <c r="C36" s="9" t="s">
        <v>84</v>
      </c>
      <c r="D36" s="9" t="s">
        <v>86</v>
      </c>
      <c r="E36" s="21">
        <v>1310.36</v>
      </c>
      <c r="F36" s="21">
        <v>1310.36</v>
      </c>
      <c r="G36" s="11" t="s">
        <v>102</v>
      </c>
      <c r="H36" s="11" t="s">
        <v>102</v>
      </c>
      <c r="I36" s="11" t="s">
        <v>102</v>
      </c>
      <c r="J36" s="22">
        <f>'[1]проектная производит.'!$C$36/12-'[2]ноябрь'!$I$28</f>
        <v>0.5757296666666666</v>
      </c>
    </row>
    <row r="37" spans="1:10" ht="12.75">
      <c r="A37" s="6">
        <v>25</v>
      </c>
      <c r="B37" s="7" t="s">
        <v>111</v>
      </c>
      <c r="C37" s="9" t="s">
        <v>84</v>
      </c>
      <c r="D37" s="7" t="s">
        <v>112</v>
      </c>
      <c r="E37" s="21">
        <v>1310.36</v>
      </c>
      <c r="F37" s="21">
        <v>1310.36</v>
      </c>
      <c r="G37" s="11" t="s">
        <v>102</v>
      </c>
      <c r="H37" s="11" t="s">
        <v>102</v>
      </c>
      <c r="I37" s="11" t="s">
        <v>102</v>
      </c>
      <c r="J37" s="22">
        <f>'[1]проектная производит.'!$C$56/12-'[2]ноябрь'!$I$29</f>
        <v>0.1343201754385965</v>
      </c>
    </row>
    <row r="38" spans="1:10" ht="12.75">
      <c r="A38" s="8">
        <v>26</v>
      </c>
      <c r="B38" s="7" t="s">
        <v>37</v>
      </c>
      <c r="C38" s="9" t="s">
        <v>87</v>
      </c>
      <c r="D38" s="9" t="s">
        <v>88</v>
      </c>
      <c r="E38" s="21">
        <v>1310.36</v>
      </c>
      <c r="F38" s="21">
        <v>1310.36</v>
      </c>
      <c r="G38" s="11" t="s">
        <v>102</v>
      </c>
      <c r="H38" s="11" t="s">
        <v>102</v>
      </c>
      <c r="I38" s="11" t="s">
        <v>102</v>
      </c>
      <c r="J38" s="22">
        <f>'[1]проектная производит.'!$C$37/12-'[2]ноябрь'!$I$41</f>
        <v>46.666666666666664</v>
      </c>
    </row>
    <row r="39" spans="1:10" ht="12.75">
      <c r="A39" s="6">
        <v>27</v>
      </c>
      <c r="B39" s="18" t="s">
        <v>38</v>
      </c>
      <c r="C39" s="9" t="s">
        <v>57</v>
      </c>
      <c r="D39" s="9" t="s">
        <v>89</v>
      </c>
      <c r="E39" s="21">
        <v>1310.36</v>
      </c>
      <c r="F39" s="21">
        <v>1310.36</v>
      </c>
      <c r="G39" s="11" t="s">
        <v>102</v>
      </c>
      <c r="H39" s="11" t="s">
        <v>102</v>
      </c>
      <c r="I39" s="11" t="s">
        <v>102</v>
      </c>
      <c r="J39" s="22">
        <f>'[1]проектная производит.'!$C$38/12-'[2]ноябрь'!$I$42</f>
        <v>40.859241</v>
      </c>
    </row>
    <row r="40" spans="1:10" ht="12.75">
      <c r="A40" s="8">
        <v>28</v>
      </c>
      <c r="B40" s="7" t="s">
        <v>39</v>
      </c>
      <c r="C40" s="9" t="s">
        <v>90</v>
      </c>
      <c r="D40" s="9" t="s">
        <v>91</v>
      </c>
      <c r="E40" s="21">
        <v>1310.36</v>
      </c>
      <c r="F40" s="21">
        <v>1310.36</v>
      </c>
      <c r="G40" s="11" t="s">
        <v>102</v>
      </c>
      <c r="H40" s="11" t="s">
        <v>102</v>
      </c>
      <c r="I40" s="11" t="s">
        <v>102</v>
      </c>
      <c r="J40" s="22">
        <f>'[1]проектная производит.'!$C$39/12-'[2]ноябрь'!$I$42</f>
        <v>4.159241</v>
      </c>
    </row>
    <row r="41" spans="1:10" ht="12.75">
      <c r="A41" s="6">
        <v>29</v>
      </c>
      <c r="B41" s="20" t="s">
        <v>40</v>
      </c>
      <c r="C41" s="9" t="s">
        <v>90</v>
      </c>
      <c r="D41" s="9" t="s">
        <v>41</v>
      </c>
      <c r="E41" s="21">
        <v>1310.36</v>
      </c>
      <c r="F41" s="21">
        <v>1310.36</v>
      </c>
      <c r="G41" s="11" t="s">
        <v>102</v>
      </c>
      <c r="H41" s="11" t="s">
        <v>102</v>
      </c>
      <c r="I41" s="11" t="s">
        <v>102</v>
      </c>
      <c r="J41" s="22">
        <f>'[1]проектная производит.'!$C$40/12-'[2]ноябрь'!$I$43-'[2]ноябрь'!$I$44-'[2]ноябрь'!$I$45-'[2]ноябрь'!$I$46-'[2]ноябрь'!$I$47-'[2]ноябрь'!$I$48-'[2]ноябрь'!$I$49-'[2]ноябрь'!$I$50-'[2]ноябрь'!$I$51-'[2]ноябрь'!$I$52</f>
        <v>36.92896400000001</v>
      </c>
    </row>
    <row r="42" spans="1:10" ht="12.75">
      <c r="A42" s="8">
        <v>30</v>
      </c>
      <c r="B42" s="18" t="s">
        <v>41</v>
      </c>
      <c r="C42" s="9" t="s">
        <v>92</v>
      </c>
      <c r="D42" s="9" t="s">
        <v>93</v>
      </c>
      <c r="E42" s="21">
        <v>1310.36</v>
      </c>
      <c r="F42" s="21">
        <v>1310.36</v>
      </c>
      <c r="G42" s="11" t="s">
        <v>102</v>
      </c>
      <c r="H42" s="11" t="s">
        <v>102</v>
      </c>
      <c r="I42" s="11" t="s">
        <v>102</v>
      </c>
      <c r="J42" s="22">
        <f>'[1]проектная производит.'!$C$41/12-'[2]ноябрь'!$I$46</f>
        <v>3.453850333333333</v>
      </c>
    </row>
    <row r="43" spans="1:10" ht="12.75">
      <c r="A43" s="6">
        <v>31</v>
      </c>
      <c r="B43" s="7" t="s">
        <v>42</v>
      </c>
      <c r="C43" s="9" t="s">
        <v>41</v>
      </c>
      <c r="D43" s="9" t="s">
        <v>94</v>
      </c>
      <c r="E43" s="21">
        <v>1310.36</v>
      </c>
      <c r="F43" s="21">
        <v>1310.36</v>
      </c>
      <c r="G43" s="11" t="s">
        <v>102</v>
      </c>
      <c r="H43" s="11" t="s">
        <v>102</v>
      </c>
      <c r="I43" s="11" t="s">
        <v>102</v>
      </c>
      <c r="J43" s="22">
        <f>'[1]проектная производит.'!$C$43/12-'[2]ноябрь'!$I$43</f>
        <v>2.909461</v>
      </c>
    </row>
    <row r="44" spans="1:10" ht="12.75">
      <c r="A44" s="8">
        <v>32</v>
      </c>
      <c r="B44" s="7" t="s">
        <v>43</v>
      </c>
      <c r="C44" s="9" t="s">
        <v>41</v>
      </c>
      <c r="D44" s="9" t="s">
        <v>95</v>
      </c>
      <c r="E44" s="21">
        <v>1310.36</v>
      </c>
      <c r="F44" s="21">
        <v>1310.36</v>
      </c>
      <c r="G44" s="11" t="s">
        <v>102</v>
      </c>
      <c r="H44" s="11" t="s">
        <v>102</v>
      </c>
      <c r="I44" s="11" t="s">
        <v>102</v>
      </c>
      <c r="J44" s="22">
        <f>'[1]проектная производит.'!$C$44/12-'[2]ноябрь'!$I$45</f>
        <v>1.324071</v>
      </c>
    </row>
    <row r="45" spans="1:10" ht="12.75">
      <c r="A45" s="6">
        <v>33</v>
      </c>
      <c r="B45" s="7" t="s">
        <v>44</v>
      </c>
      <c r="C45" s="14" t="s">
        <v>41</v>
      </c>
      <c r="D45" s="14" t="s">
        <v>96</v>
      </c>
      <c r="E45" s="21">
        <v>1310.36</v>
      </c>
      <c r="F45" s="21">
        <v>1310.36</v>
      </c>
      <c r="G45" s="11" t="s">
        <v>102</v>
      </c>
      <c r="H45" s="11" t="s">
        <v>102</v>
      </c>
      <c r="I45" s="11" t="s">
        <v>102</v>
      </c>
      <c r="J45" s="22">
        <f>'[1]проектная производит.'!$C$45/12-'[2]ноябрь'!$I$44</f>
        <v>1.9222149999999996</v>
      </c>
    </row>
    <row r="46" spans="1:10" ht="12.75">
      <c r="A46" s="8">
        <v>34</v>
      </c>
      <c r="B46" s="7" t="s">
        <v>124</v>
      </c>
      <c r="C46" s="14" t="s">
        <v>41</v>
      </c>
      <c r="D46" s="14" t="s">
        <v>128</v>
      </c>
      <c r="E46" s="21">
        <v>1310.36</v>
      </c>
      <c r="F46" s="21">
        <v>1310.36</v>
      </c>
      <c r="G46" s="11" t="s">
        <v>102</v>
      </c>
      <c r="H46" s="11" t="s">
        <v>102</v>
      </c>
      <c r="I46" s="11" t="s">
        <v>102</v>
      </c>
      <c r="J46" s="22">
        <f>'[1]проектная производит.'!$C$60/12-'[2]ноябрь'!$I$45</f>
        <v>1.1369904187582562</v>
      </c>
    </row>
    <row r="47" spans="1:10" ht="12.75">
      <c r="A47" s="6">
        <v>35</v>
      </c>
      <c r="B47" s="7" t="s">
        <v>45</v>
      </c>
      <c r="C47" s="9" t="s">
        <v>41</v>
      </c>
      <c r="D47" s="9" t="s">
        <v>97</v>
      </c>
      <c r="E47" s="21">
        <v>1310.36</v>
      </c>
      <c r="F47" s="21">
        <v>1310.36</v>
      </c>
      <c r="G47" s="11" t="s">
        <v>102</v>
      </c>
      <c r="H47" s="11" t="s">
        <v>102</v>
      </c>
      <c r="I47" s="11" t="s">
        <v>102</v>
      </c>
      <c r="J47" s="22">
        <f>'[1]проектная производит.'!$C$46/12-'[2]ноябрь'!$I$46</f>
        <v>6.958017</v>
      </c>
    </row>
    <row r="48" spans="1:10" ht="12.75">
      <c r="A48" s="8">
        <v>36</v>
      </c>
      <c r="B48" s="18" t="s">
        <v>113</v>
      </c>
      <c r="C48" s="9" t="s">
        <v>41</v>
      </c>
      <c r="D48" s="9" t="s">
        <v>109</v>
      </c>
      <c r="E48" s="21">
        <v>1310.36</v>
      </c>
      <c r="F48" s="21">
        <v>1310.36</v>
      </c>
      <c r="G48" s="11" t="s">
        <v>102</v>
      </c>
      <c r="H48" s="11" t="s">
        <v>102</v>
      </c>
      <c r="I48" s="11" t="s">
        <v>102</v>
      </c>
      <c r="J48" s="22">
        <f>'[1]проектная производит.'!$C$42/12-'[2]ноябрь'!$I$51-'[2]ноябрь'!$I$52</f>
        <v>34.812457333333334</v>
      </c>
    </row>
    <row r="49" spans="1:10" ht="12.75">
      <c r="A49" s="6">
        <v>37</v>
      </c>
      <c r="B49" s="7" t="s">
        <v>46</v>
      </c>
      <c r="C49" s="9" t="s">
        <v>106</v>
      </c>
      <c r="D49" s="9" t="s">
        <v>98</v>
      </c>
      <c r="E49" s="21">
        <v>1310.36</v>
      </c>
      <c r="F49" s="21">
        <v>1310.36</v>
      </c>
      <c r="G49" s="11" t="s">
        <v>102</v>
      </c>
      <c r="H49" s="11" t="s">
        <v>102</v>
      </c>
      <c r="I49" s="11" t="s">
        <v>102</v>
      </c>
      <c r="J49" s="22">
        <f>'[1]проектная производит.'!$C$47/12-'[2]ноябрь'!$I$51</f>
        <v>0.963686</v>
      </c>
    </row>
    <row r="50" spans="1:10" ht="12.75">
      <c r="A50" s="8">
        <v>38</v>
      </c>
      <c r="B50" s="7" t="s">
        <v>105</v>
      </c>
      <c r="C50" s="9" t="s">
        <v>106</v>
      </c>
      <c r="D50" s="9" t="s">
        <v>107</v>
      </c>
      <c r="E50" s="21">
        <v>1310.36</v>
      </c>
      <c r="F50" s="21">
        <v>1310.36</v>
      </c>
      <c r="G50" s="11" t="s">
        <v>102</v>
      </c>
      <c r="H50" s="11" t="s">
        <v>102</v>
      </c>
      <c r="I50" s="11" t="s">
        <v>102</v>
      </c>
      <c r="J50" s="22">
        <f>'[1]проектная производит.'!$C$51/12-'[2]ноябрь'!$I$53</f>
        <v>10.52025</v>
      </c>
    </row>
    <row r="51" spans="1:10" ht="12.75" customHeight="1">
      <c r="A51" s="6">
        <v>39</v>
      </c>
      <c r="B51" s="15" t="s">
        <v>114</v>
      </c>
      <c r="C51" s="9" t="s">
        <v>41</v>
      </c>
      <c r="D51" s="9" t="s">
        <v>127</v>
      </c>
      <c r="E51" s="21">
        <v>1310.36</v>
      </c>
      <c r="F51" s="21">
        <v>1310.36</v>
      </c>
      <c r="G51" s="11" t="s">
        <v>102</v>
      </c>
      <c r="H51" s="11" t="s">
        <v>102</v>
      </c>
      <c r="I51" s="11" t="s">
        <v>102</v>
      </c>
      <c r="J51" s="22">
        <f>'[1]проектная производит.'!$C$50/12-'[2]ноябрь'!$I$47-'[2]ноябрь'!$I$48-'[2]ноябрь'!$I$49-'[2]ноябрь'!$I$50</f>
        <v>19.821076</v>
      </c>
    </row>
    <row r="52" spans="1:10" ht="12.75" customHeight="1">
      <c r="A52" s="8">
        <v>40</v>
      </c>
      <c r="B52" s="7" t="s">
        <v>47</v>
      </c>
      <c r="C52" s="16" t="s">
        <v>114</v>
      </c>
      <c r="D52" s="9" t="s">
        <v>99</v>
      </c>
      <c r="E52" s="21">
        <v>1310.36</v>
      </c>
      <c r="F52" s="21">
        <v>1310.36</v>
      </c>
      <c r="G52" s="11" t="s">
        <v>102</v>
      </c>
      <c r="H52" s="11" t="s">
        <v>102</v>
      </c>
      <c r="I52" s="11" t="s">
        <v>102</v>
      </c>
      <c r="J52" s="22">
        <f>'[1]проектная производит.'!$C$49/12-'[2]ноябрь'!$I$50</f>
        <v>1.6120833333333333</v>
      </c>
    </row>
    <row r="53" spans="1:10" ht="12.75" customHeight="1">
      <c r="A53" s="6">
        <v>41</v>
      </c>
      <c r="B53" s="7" t="s">
        <v>115</v>
      </c>
      <c r="C53" s="16" t="s">
        <v>114</v>
      </c>
      <c r="D53" s="7" t="s">
        <v>116</v>
      </c>
      <c r="E53" s="21">
        <v>1310.36</v>
      </c>
      <c r="F53" s="21">
        <v>1310.36</v>
      </c>
      <c r="G53" s="11" t="s">
        <v>102</v>
      </c>
      <c r="H53" s="11" t="s">
        <v>102</v>
      </c>
      <c r="I53" s="11" t="s">
        <v>102</v>
      </c>
      <c r="J53" s="22">
        <f>'[1]проектная производит.'!$C$57/12-'[2]ноябрь'!$I$48</f>
        <v>0.5785997357992073</v>
      </c>
    </row>
    <row r="54" spans="1:10" ht="12.75" customHeight="1">
      <c r="A54" s="8">
        <v>42</v>
      </c>
      <c r="B54" s="7" t="s">
        <v>117</v>
      </c>
      <c r="C54" s="16" t="s">
        <v>114</v>
      </c>
      <c r="D54" s="7" t="s">
        <v>118</v>
      </c>
      <c r="E54" s="21">
        <v>1310.36</v>
      </c>
      <c r="F54" s="21">
        <v>1310.36</v>
      </c>
      <c r="G54" s="11" t="s">
        <v>102</v>
      </c>
      <c r="H54" s="11" t="s">
        <v>102</v>
      </c>
      <c r="I54" s="11" t="s">
        <v>102</v>
      </c>
      <c r="J54" s="22">
        <f>'[1]проектная производит.'!$C$58/12-'[2]ноябрь'!$I$49</f>
        <v>1.1571994715984146</v>
      </c>
    </row>
    <row r="55" spans="1:10" ht="12.75" customHeight="1">
      <c r="A55" s="6">
        <v>43</v>
      </c>
      <c r="B55" s="7" t="s">
        <v>119</v>
      </c>
      <c r="C55" s="16" t="s">
        <v>114</v>
      </c>
      <c r="D55" s="7" t="s">
        <v>120</v>
      </c>
      <c r="E55" s="21">
        <v>1310.36</v>
      </c>
      <c r="F55" s="21">
        <v>1310.36</v>
      </c>
      <c r="G55" s="11" t="s">
        <v>102</v>
      </c>
      <c r="H55" s="11" t="s">
        <v>102</v>
      </c>
      <c r="I55" s="11" t="s">
        <v>102</v>
      </c>
      <c r="J55" s="22">
        <f>'[1]проектная производит.'!$C$59/12-'[2]ноябрь'!$I$50</f>
        <v>2.0443857331571995</v>
      </c>
    </row>
    <row r="56" spans="1:10" ht="12.75" customHeight="1">
      <c r="A56" s="8">
        <v>44</v>
      </c>
      <c r="B56" s="7" t="s">
        <v>48</v>
      </c>
      <c r="C56" s="17" t="s">
        <v>100</v>
      </c>
      <c r="D56" s="17" t="s">
        <v>101</v>
      </c>
      <c r="E56" s="21">
        <v>1310.36</v>
      </c>
      <c r="F56" s="21">
        <v>1310.36</v>
      </c>
      <c r="G56" s="11" t="s">
        <v>102</v>
      </c>
      <c r="H56" s="11" t="s">
        <v>102</v>
      </c>
      <c r="I56" s="11" t="s">
        <v>102</v>
      </c>
      <c r="J56" s="10">
        <f>'[1]проектная производит.'!$C$54/12-'[2]ноябрь'!$I$65</f>
        <v>26.20901889</v>
      </c>
    </row>
    <row r="57" spans="1:10" ht="12.75">
      <c r="A57" s="32"/>
      <c r="B57" s="33" t="s">
        <v>183</v>
      </c>
      <c r="C57" s="34"/>
      <c r="D57" s="34"/>
      <c r="E57" s="34"/>
      <c r="F57" s="34"/>
      <c r="G57" s="34"/>
      <c r="H57" s="34"/>
      <c r="I57" s="34"/>
      <c r="J57" s="34"/>
    </row>
    <row r="58" spans="1:10" ht="12.75">
      <c r="A58" s="8">
        <v>45</v>
      </c>
      <c r="B58" s="24" t="s">
        <v>57</v>
      </c>
      <c r="C58" s="28"/>
      <c r="D58" s="28"/>
      <c r="E58" s="30">
        <v>1310.36</v>
      </c>
      <c r="F58" s="30">
        <v>1310.36</v>
      </c>
      <c r="G58" s="23" t="s">
        <v>102</v>
      </c>
      <c r="H58" s="23" t="s">
        <v>102</v>
      </c>
      <c r="I58" s="23" t="s">
        <v>102</v>
      </c>
      <c r="J58" s="37">
        <v>0.6444</v>
      </c>
    </row>
    <row r="59" spans="1:10" ht="12.75">
      <c r="A59" s="8">
        <v>46</v>
      </c>
      <c r="B59" s="25" t="s">
        <v>129</v>
      </c>
      <c r="C59" s="29"/>
      <c r="D59" s="29"/>
      <c r="E59" s="30">
        <v>1310.36</v>
      </c>
      <c r="F59" s="30">
        <v>1310.36</v>
      </c>
      <c r="G59" s="23" t="s">
        <v>102</v>
      </c>
      <c r="H59" s="23" t="s">
        <v>102</v>
      </c>
      <c r="I59" s="23" t="s">
        <v>102</v>
      </c>
      <c r="J59" s="38">
        <v>1.4319</v>
      </c>
    </row>
    <row r="60" spans="1:10" ht="25.5">
      <c r="A60" s="8">
        <v>47</v>
      </c>
      <c r="B60" s="26" t="s">
        <v>130</v>
      </c>
      <c r="C60" s="12" t="s">
        <v>131</v>
      </c>
      <c r="D60" s="12" t="s">
        <v>132</v>
      </c>
      <c r="E60" s="30">
        <v>1310.36</v>
      </c>
      <c r="F60" s="30">
        <v>1310.36</v>
      </c>
      <c r="G60" s="23" t="s">
        <v>102</v>
      </c>
      <c r="H60" s="23" t="s">
        <v>102</v>
      </c>
      <c r="I60" s="23" t="s">
        <v>102</v>
      </c>
      <c r="J60" s="38">
        <v>0.088</v>
      </c>
    </row>
    <row r="61" spans="1:10" ht="12.75">
      <c r="A61" s="8">
        <v>48</v>
      </c>
      <c r="B61" s="26" t="s">
        <v>133</v>
      </c>
      <c r="C61" s="12" t="s">
        <v>134</v>
      </c>
      <c r="D61" s="12" t="s">
        <v>135</v>
      </c>
      <c r="E61" s="30">
        <v>1310.36</v>
      </c>
      <c r="F61" s="30">
        <v>1310.36</v>
      </c>
      <c r="G61" s="23" t="s">
        <v>102</v>
      </c>
      <c r="H61" s="23" t="s">
        <v>102</v>
      </c>
      <c r="I61" s="23" t="s">
        <v>102</v>
      </c>
      <c r="J61" s="38">
        <v>0.00016</v>
      </c>
    </row>
    <row r="62" spans="1:10" ht="12.75">
      <c r="A62" s="8">
        <v>49</v>
      </c>
      <c r="B62" s="26" t="s">
        <v>136</v>
      </c>
      <c r="C62" s="12" t="s">
        <v>137</v>
      </c>
      <c r="D62" s="12" t="s">
        <v>138</v>
      </c>
      <c r="E62" s="30">
        <v>1310.36</v>
      </c>
      <c r="F62" s="30">
        <v>1310.36</v>
      </c>
      <c r="G62" s="23" t="s">
        <v>102</v>
      </c>
      <c r="H62" s="23" t="s">
        <v>102</v>
      </c>
      <c r="I62" s="23" t="s">
        <v>102</v>
      </c>
      <c r="J62" s="38">
        <v>0.00087</v>
      </c>
    </row>
    <row r="63" spans="1:10" ht="12.75">
      <c r="A63" s="8">
        <v>50</v>
      </c>
      <c r="B63" s="26" t="s">
        <v>139</v>
      </c>
      <c r="C63" s="12" t="s">
        <v>140</v>
      </c>
      <c r="D63" s="12" t="s">
        <v>141</v>
      </c>
      <c r="E63" s="30">
        <v>1310.36</v>
      </c>
      <c r="F63" s="30">
        <v>1310.36</v>
      </c>
      <c r="G63" s="23" t="s">
        <v>102</v>
      </c>
      <c r="H63" s="23" t="s">
        <v>102</v>
      </c>
      <c r="I63" s="23" t="s">
        <v>102</v>
      </c>
      <c r="J63" s="38">
        <v>0.0044</v>
      </c>
    </row>
    <row r="64" spans="1:10" ht="12.75">
      <c r="A64" s="8">
        <v>51</v>
      </c>
      <c r="B64" s="26" t="s">
        <v>142</v>
      </c>
      <c r="C64" s="12" t="s">
        <v>143</v>
      </c>
      <c r="D64" s="12" t="s">
        <v>144</v>
      </c>
      <c r="E64" s="30">
        <v>1310.36</v>
      </c>
      <c r="F64" s="30">
        <v>1310.36</v>
      </c>
      <c r="G64" s="23" t="s">
        <v>102</v>
      </c>
      <c r="H64" s="23" t="s">
        <v>102</v>
      </c>
      <c r="I64" s="23" t="s">
        <v>102</v>
      </c>
      <c r="J64" s="38">
        <v>0.0085</v>
      </c>
    </row>
    <row r="65" spans="1:10" ht="25.5">
      <c r="A65" s="8">
        <v>52</v>
      </c>
      <c r="B65" s="26" t="s">
        <v>145</v>
      </c>
      <c r="C65" s="12" t="s">
        <v>146</v>
      </c>
      <c r="D65" s="12" t="s">
        <v>147</v>
      </c>
      <c r="E65" s="30">
        <v>1310.36</v>
      </c>
      <c r="F65" s="30">
        <v>1310.36</v>
      </c>
      <c r="G65" s="23" t="s">
        <v>102</v>
      </c>
      <c r="H65" s="23" t="s">
        <v>102</v>
      </c>
      <c r="I65" s="23" t="s">
        <v>102</v>
      </c>
      <c r="J65" s="38">
        <v>0.00084</v>
      </c>
    </row>
    <row r="66" spans="1:10" ht="25.5">
      <c r="A66" s="8">
        <v>53</v>
      </c>
      <c r="B66" s="26" t="s">
        <v>148</v>
      </c>
      <c r="C66" s="12" t="s">
        <v>149</v>
      </c>
      <c r="D66" s="12" t="s">
        <v>150</v>
      </c>
      <c r="E66" s="30">
        <v>1310.36</v>
      </c>
      <c r="F66" s="30">
        <v>1310.36</v>
      </c>
      <c r="G66" s="23" t="s">
        <v>102</v>
      </c>
      <c r="H66" s="23" t="s">
        <v>102</v>
      </c>
      <c r="I66" s="23" t="s">
        <v>102</v>
      </c>
      <c r="J66" s="38">
        <v>0.0004</v>
      </c>
    </row>
    <row r="67" spans="1:10" ht="25.5">
      <c r="A67" s="8">
        <v>54</v>
      </c>
      <c r="B67" s="26" t="s">
        <v>151</v>
      </c>
      <c r="C67" s="12" t="s">
        <v>152</v>
      </c>
      <c r="D67" s="12" t="s">
        <v>153</v>
      </c>
      <c r="E67" s="30">
        <v>1310.36</v>
      </c>
      <c r="F67" s="30">
        <v>1310.36</v>
      </c>
      <c r="G67" s="23" t="s">
        <v>102</v>
      </c>
      <c r="H67" s="23" t="s">
        <v>102</v>
      </c>
      <c r="I67" s="23" t="s">
        <v>102</v>
      </c>
      <c r="J67" s="38">
        <v>0.0009</v>
      </c>
    </row>
    <row r="68" spans="1:10" ht="25.5">
      <c r="A68" s="8">
        <v>55</v>
      </c>
      <c r="B68" s="26" t="s">
        <v>154</v>
      </c>
      <c r="C68" s="12" t="s">
        <v>155</v>
      </c>
      <c r="D68" s="12" t="s">
        <v>156</v>
      </c>
      <c r="E68" s="30">
        <v>1310.36</v>
      </c>
      <c r="F68" s="30">
        <v>1310.36</v>
      </c>
      <c r="G68" s="23" t="s">
        <v>102</v>
      </c>
      <c r="H68" s="23" t="s">
        <v>102</v>
      </c>
      <c r="I68" s="23" t="s">
        <v>102</v>
      </c>
      <c r="J68" s="39">
        <v>0.0023</v>
      </c>
    </row>
    <row r="69" spans="1:10" ht="12.75">
      <c r="A69" s="8">
        <v>56</v>
      </c>
      <c r="B69" s="25" t="s">
        <v>157</v>
      </c>
      <c r="C69" s="12"/>
      <c r="D69" s="12"/>
      <c r="E69" s="30">
        <v>1310.36</v>
      </c>
      <c r="F69" s="30">
        <v>1310.36</v>
      </c>
      <c r="G69" s="23" t="s">
        <v>102</v>
      </c>
      <c r="H69" s="23" t="s">
        <v>102</v>
      </c>
      <c r="I69" s="23" t="s">
        <v>102</v>
      </c>
      <c r="J69" s="37">
        <v>0.2354</v>
      </c>
    </row>
    <row r="70" spans="1:10" ht="12.75">
      <c r="A70" s="8">
        <v>57</v>
      </c>
      <c r="B70" s="26" t="s">
        <v>158</v>
      </c>
      <c r="C70" s="12" t="s">
        <v>159</v>
      </c>
      <c r="D70" s="12" t="s">
        <v>160</v>
      </c>
      <c r="E70" s="30">
        <v>1310.36</v>
      </c>
      <c r="F70" s="30">
        <v>1310.36</v>
      </c>
      <c r="G70" s="23" t="s">
        <v>102</v>
      </c>
      <c r="H70" s="23" t="s">
        <v>102</v>
      </c>
      <c r="I70" s="23" t="s">
        <v>102</v>
      </c>
      <c r="J70" s="39">
        <v>0.0009</v>
      </c>
    </row>
    <row r="71" spans="1:10" ht="12.75">
      <c r="A71" s="8">
        <v>58</v>
      </c>
      <c r="B71" s="26" t="s">
        <v>161</v>
      </c>
      <c r="C71" s="12" t="s">
        <v>162</v>
      </c>
      <c r="D71" s="12" t="s">
        <v>163</v>
      </c>
      <c r="E71" s="30">
        <v>1310.36</v>
      </c>
      <c r="F71" s="30">
        <v>1310.36</v>
      </c>
      <c r="G71" s="23" t="s">
        <v>102</v>
      </c>
      <c r="H71" s="23" t="s">
        <v>102</v>
      </c>
      <c r="I71" s="23" t="s">
        <v>102</v>
      </c>
      <c r="J71" s="40">
        <v>9E-05</v>
      </c>
    </row>
    <row r="72" spans="1:10" ht="12.75">
      <c r="A72" s="8">
        <v>59</v>
      </c>
      <c r="B72" s="26" t="s">
        <v>164</v>
      </c>
      <c r="C72" s="12" t="s">
        <v>165</v>
      </c>
      <c r="D72" s="12" t="s">
        <v>166</v>
      </c>
      <c r="E72" s="30">
        <v>1310.36</v>
      </c>
      <c r="F72" s="30">
        <v>1310.36</v>
      </c>
      <c r="G72" s="23" t="s">
        <v>102</v>
      </c>
      <c r="H72" s="23" t="s">
        <v>102</v>
      </c>
      <c r="I72" s="23" t="s">
        <v>102</v>
      </c>
      <c r="J72" s="39">
        <v>0.0005</v>
      </c>
    </row>
    <row r="73" spans="1:10" ht="12.75">
      <c r="A73" s="8">
        <v>60</v>
      </c>
      <c r="B73" s="26" t="s">
        <v>167</v>
      </c>
      <c r="C73" s="12" t="s">
        <v>168</v>
      </c>
      <c r="D73" s="12" t="s">
        <v>169</v>
      </c>
      <c r="E73" s="30">
        <v>1310.36</v>
      </c>
      <c r="F73" s="30">
        <v>1310.36</v>
      </c>
      <c r="G73" s="23" t="s">
        <v>102</v>
      </c>
      <c r="H73" s="23" t="s">
        <v>102</v>
      </c>
      <c r="I73" s="23" t="s">
        <v>102</v>
      </c>
      <c r="J73" s="39">
        <v>0.0004</v>
      </c>
    </row>
    <row r="74" spans="1:10" ht="12.75">
      <c r="A74" s="8">
        <v>61</v>
      </c>
      <c r="B74" s="26" t="s">
        <v>170</v>
      </c>
      <c r="C74" s="12" t="s">
        <v>171</v>
      </c>
      <c r="D74" s="12" t="s">
        <v>172</v>
      </c>
      <c r="E74" s="30">
        <v>1310.36</v>
      </c>
      <c r="F74" s="30">
        <v>1310.36</v>
      </c>
      <c r="G74" s="23" t="s">
        <v>102</v>
      </c>
      <c r="H74" s="23" t="s">
        <v>102</v>
      </c>
      <c r="I74" s="23" t="s">
        <v>102</v>
      </c>
      <c r="J74" s="39">
        <v>0.00018</v>
      </c>
    </row>
    <row r="75" spans="1:10" ht="12.75">
      <c r="A75" s="31"/>
      <c r="B75" s="27" t="s">
        <v>173</v>
      </c>
      <c r="C75" s="12"/>
      <c r="D75" s="12"/>
      <c r="E75" s="30">
        <v>1310.36</v>
      </c>
      <c r="F75" s="30">
        <v>1310.36</v>
      </c>
      <c r="G75" s="23" t="s">
        <v>102</v>
      </c>
      <c r="H75" s="23" t="s">
        <v>102</v>
      </c>
      <c r="I75" s="23" t="s">
        <v>102</v>
      </c>
      <c r="J75" s="39"/>
    </row>
    <row r="76" spans="1:10" ht="12.75">
      <c r="A76" s="2">
        <v>62</v>
      </c>
      <c r="B76" s="26" t="s">
        <v>174</v>
      </c>
      <c r="C76" s="12" t="s">
        <v>175</v>
      </c>
      <c r="D76" s="12" t="s">
        <v>176</v>
      </c>
      <c r="E76" s="30">
        <v>1310.36</v>
      </c>
      <c r="F76" s="30">
        <v>1310.36</v>
      </c>
      <c r="G76" s="23" t="s">
        <v>102</v>
      </c>
      <c r="H76" s="23" t="s">
        <v>102</v>
      </c>
      <c r="I76" s="23" t="s">
        <v>102</v>
      </c>
      <c r="J76" s="39">
        <v>0.0061</v>
      </c>
    </row>
    <row r="77" spans="1:10" ht="12.75">
      <c r="A77" s="2">
        <v>63</v>
      </c>
      <c r="B77" s="26" t="s">
        <v>177</v>
      </c>
      <c r="C77" s="12" t="s">
        <v>178</v>
      </c>
      <c r="D77" s="12" t="s">
        <v>179</v>
      </c>
      <c r="E77" s="30">
        <v>1310.36</v>
      </c>
      <c r="F77" s="30">
        <v>1310.36</v>
      </c>
      <c r="G77" s="23" t="s">
        <v>102</v>
      </c>
      <c r="H77" s="23" t="s">
        <v>102</v>
      </c>
      <c r="I77" s="23" t="s">
        <v>102</v>
      </c>
      <c r="J77" s="39">
        <v>0.0228</v>
      </c>
    </row>
    <row r="78" spans="1:10" ht="12.75">
      <c r="A78" s="2">
        <v>64</v>
      </c>
      <c r="B78" s="26" t="s">
        <v>180</v>
      </c>
      <c r="C78" s="8" t="s">
        <v>181</v>
      </c>
      <c r="D78" s="8" t="s">
        <v>182</v>
      </c>
      <c r="E78" s="30">
        <v>1310.36</v>
      </c>
      <c r="F78" s="30">
        <v>1310.36</v>
      </c>
      <c r="G78" s="23" t="s">
        <v>102</v>
      </c>
      <c r="H78" s="23" t="s">
        <v>102</v>
      </c>
      <c r="I78" s="23" t="s">
        <v>102</v>
      </c>
      <c r="J78" s="39">
        <v>0.0059</v>
      </c>
    </row>
    <row r="80" spans="2:10" ht="12.75">
      <c r="B80" s="42" t="s">
        <v>108</v>
      </c>
      <c r="C80" s="42"/>
      <c r="D80" s="42"/>
      <c r="E80" s="42"/>
      <c r="F80" s="42"/>
      <c r="G80" s="42"/>
      <c r="H80" s="42"/>
      <c r="I80" s="42"/>
      <c r="J80" s="42"/>
    </row>
  </sheetData>
  <sheetProtection/>
  <mergeCells count="54">
    <mergeCell ref="A8:J8"/>
    <mergeCell ref="GS7:HB7"/>
    <mergeCell ref="HC7:HL7"/>
    <mergeCell ref="HM7:HV7"/>
    <mergeCell ref="HW7:IF7"/>
    <mergeCell ref="CC7:CL7"/>
    <mergeCell ref="CM7:CV7"/>
    <mergeCell ref="CW7:DF7"/>
    <mergeCell ref="DG7:DP7"/>
    <mergeCell ref="IQ7:IV7"/>
    <mergeCell ref="EK7:ET7"/>
    <mergeCell ref="EU7:FD7"/>
    <mergeCell ref="FE7:FN7"/>
    <mergeCell ref="FO7:FX7"/>
    <mergeCell ref="FY7:GH7"/>
    <mergeCell ref="GI7:GR7"/>
    <mergeCell ref="EA7:EJ7"/>
    <mergeCell ref="IG6:IP6"/>
    <mergeCell ref="IQ6:IV6"/>
    <mergeCell ref="A7:J7"/>
    <mergeCell ref="K7:T7"/>
    <mergeCell ref="U7:AD7"/>
    <mergeCell ref="AE7:AN7"/>
    <mergeCell ref="AO7:AX7"/>
    <mergeCell ref="AY7:BH7"/>
    <mergeCell ref="IG7:IP7"/>
    <mergeCell ref="BS7:CB7"/>
    <mergeCell ref="FY6:GH6"/>
    <mergeCell ref="GI6:GR6"/>
    <mergeCell ref="GS6:HB6"/>
    <mergeCell ref="HC6:HL6"/>
    <mergeCell ref="BI6:BR6"/>
    <mergeCell ref="BS6:CB6"/>
    <mergeCell ref="CC6:CL6"/>
    <mergeCell ref="CM6:CV6"/>
    <mergeCell ref="DQ7:DZ7"/>
    <mergeCell ref="HM6:HV6"/>
    <mergeCell ref="HW6:IF6"/>
    <mergeCell ref="DQ6:DZ6"/>
    <mergeCell ref="EA6:EJ6"/>
    <mergeCell ref="EK6:ET6"/>
    <mergeCell ref="EU6:FD6"/>
    <mergeCell ref="FE6:FN6"/>
    <mergeCell ref="FO6:FX6"/>
    <mergeCell ref="B80:J80"/>
    <mergeCell ref="CW6:DF6"/>
    <mergeCell ref="DG6:DP6"/>
    <mergeCell ref="A6:J6"/>
    <mergeCell ref="K6:T6"/>
    <mergeCell ref="U6:AD6"/>
    <mergeCell ref="AE6:AN6"/>
    <mergeCell ref="AO6:AX6"/>
    <mergeCell ref="AY6:BH6"/>
    <mergeCell ref="BI7:BR7"/>
  </mergeCell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6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="98" zoomScaleSheetLayoutView="98" zoomScalePageLayoutView="0" workbookViewId="0" topLeftCell="A46">
      <selection activeCell="B80" sqref="B80:J80"/>
    </sheetView>
  </sheetViews>
  <sheetFormatPr defaultColWidth="9.00390625" defaultRowHeight="12.75"/>
  <cols>
    <col min="1" max="1" width="5.875" style="0" customWidth="1"/>
    <col min="2" max="2" width="41.875" style="0" customWidth="1"/>
    <col min="3" max="3" width="30.875" style="0" customWidth="1"/>
    <col min="4" max="4" width="34.00390625" style="0" customWidth="1"/>
    <col min="5" max="5" width="17.375" style="0" customWidth="1"/>
    <col min="6" max="6" width="16.625" style="0" customWidth="1"/>
    <col min="7" max="7" width="17.125" style="0" customWidth="1"/>
    <col min="8" max="8" width="15.00390625" style="0" customWidth="1"/>
    <col min="9" max="9" width="19.375" style="0" customWidth="1"/>
    <col min="10" max="10" width="16.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3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3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5" t="s">
        <v>8</v>
      </c>
    </row>
    <row r="6" spans="1:256" ht="16.5">
      <c r="A6" s="44" t="s">
        <v>103</v>
      </c>
      <c r="B6" s="44"/>
      <c r="C6" s="44"/>
      <c r="D6" s="44"/>
      <c r="E6" s="44"/>
      <c r="F6" s="44"/>
      <c r="G6" s="44"/>
      <c r="H6" s="44"/>
      <c r="I6" s="44"/>
      <c r="J6" s="44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ht="16.5">
      <c r="A7" s="44" t="s">
        <v>104</v>
      </c>
      <c r="B7" s="44"/>
      <c r="C7" s="44"/>
      <c r="D7" s="44"/>
      <c r="E7" s="44"/>
      <c r="F7" s="44"/>
      <c r="G7" s="44"/>
      <c r="H7" s="44"/>
      <c r="I7" s="44"/>
      <c r="J7" s="44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10" ht="16.5">
      <c r="A8" s="44" t="s">
        <v>122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5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13" customFormat="1" ht="126" customHeight="1">
      <c r="A10" s="12" t="s">
        <v>0</v>
      </c>
      <c r="B10" s="12" t="s">
        <v>1</v>
      </c>
      <c r="C10" s="12" t="s">
        <v>5</v>
      </c>
      <c r="D10" s="12" t="s">
        <v>4</v>
      </c>
      <c r="E10" s="12" t="s">
        <v>10</v>
      </c>
      <c r="F10" s="12" t="s">
        <v>11</v>
      </c>
      <c r="G10" s="12" t="s">
        <v>9</v>
      </c>
      <c r="H10" s="12" t="s">
        <v>12</v>
      </c>
      <c r="I10" s="12" t="s">
        <v>13</v>
      </c>
      <c r="J10" s="12" t="s">
        <v>2</v>
      </c>
    </row>
    <row r="11" spans="1:1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ht="12.75">
      <c r="A12" s="35"/>
      <c r="B12" s="36" t="s">
        <v>184</v>
      </c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6">
        <v>1</v>
      </c>
      <c r="B13" s="18" t="s">
        <v>125</v>
      </c>
      <c r="C13" s="2"/>
      <c r="D13" s="2"/>
      <c r="E13" s="21">
        <v>1310.36</v>
      </c>
      <c r="F13" s="21">
        <v>1310.36</v>
      </c>
      <c r="G13" s="11" t="s">
        <v>102</v>
      </c>
      <c r="H13" s="11" t="s">
        <v>102</v>
      </c>
      <c r="I13" s="11" t="s">
        <v>102</v>
      </c>
      <c r="J13" s="10">
        <f>(920+710+1200+960+510+1200)/12-(241331.836/1000)</f>
        <v>217.0014973333333</v>
      </c>
    </row>
    <row r="14" spans="1:10" ht="12.75">
      <c r="A14" s="8">
        <v>2</v>
      </c>
      <c r="B14" s="7" t="s">
        <v>14</v>
      </c>
      <c r="C14" s="9" t="s">
        <v>49</v>
      </c>
      <c r="D14" s="9" t="s">
        <v>50</v>
      </c>
      <c r="E14" s="21">
        <v>1310.36</v>
      </c>
      <c r="F14" s="21">
        <v>1310.36</v>
      </c>
      <c r="G14" s="11" t="s">
        <v>102</v>
      </c>
      <c r="H14" s="11" t="s">
        <v>102</v>
      </c>
      <c r="I14" s="11" t="s">
        <v>102</v>
      </c>
      <c r="J14" s="10">
        <f>'[1]проектная производит.'!$C$4/12-'[2]декабрь'!$I$20</f>
        <v>0.24000499999999997</v>
      </c>
    </row>
    <row r="15" spans="1:10" ht="12.75">
      <c r="A15" s="6">
        <v>3</v>
      </c>
      <c r="B15" s="7" t="s">
        <v>15</v>
      </c>
      <c r="C15" s="9" t="s">
        <v>51</v>
      </c>
      <c r="D15" s="9" t="s">
        <v>52</v>
      </c>
      <c r="E15" s="21">
        <v>1310.36</v>
      </c>
      <c r="F15" s="21">
        <v>1310.36</v>
      </c>
      <c r="G15" s="11" t="s">
        <v>102</v>
      </c>
      <c r="H15" s="11" t="s">
        <v>102</v>
      </c>
      <c r="I15" s="11" t="s">
        <v>102</v>
      </c>
      <c r="J15" s="22">
        <f>'[1]проектная производит.'!$C$5/12-'[2]декабрь'!$I$21</f>
        <v>0.6529209999999999</v>
      </c>
    </row>
    <row r="16" spans="1:10" ht="12.75">
      <c r="A16" s="8">
        <v>4</v>
      </c>
      <c r="B16" s="7" t="s">
        <v>16</v>
      </c>
      <c r="C16" s="9" t="s">
        <v>51</v>
      </c>
      <c r="D16" s="9" t="s">
        <v>53</v>
      </c>
      <c r="E16" s="21">
        <v>1310.36</v>
      </c>
      <c r="F16" s="21">
        <v>1310.36</v>
      </c>
      <c r="G16" s="11" t="s">
        <v>102</v>
      </c>
      <c r="H16" s="11" t="s">
        <v>102</v>
      </c>
      <c r="I16" s="11" t="s">
        <v>102</v>
      </c>
      <c r="J16" s="22">
        <v>0</v>
      </c>
    </row>
    <row r="17" spans="1:10" ht="12.75">
      <c r="A17" s="6">
        <v>5</v>
      </c>
      <c r="B17" s="7" t="s">
        <v>17</v>
      </c>
      <c r="C17" s="9" t="s">
        <v>51</v>
      </c>
      <c r="D17" s="9" t="s">
        <v>54</v>
      </c>
      <c r="E17" s="21">
        <v>1310.36</v>
      </c>
      <c r="F17" s="21">
        <v>1310.36</v>
      </c>
      <c r="G17" s="11" t="s">
        <v>102</v>
      </c>
      <c r="H17" s="11" t="s">
        <v>102</v>
      </c>
      <c r="I17" s="11" t="s">
        <v>102</v>
      </c>
      <c r="J17" s="22">
        <f>'[1]проектная производит.'!$C$7/12-'[2]декабрь'!$I$23</f>
        <v>0.15516566666666665</v>
      </c>
    </row>
    <row r="18" spans="1:10" ht="12.75">
      <c r="A18" s="8">
        <v>6</v>
      </c>
      <c r="B18" s="7" t="s">
        <v>18</v>
      </c>
      <c r="C18" s="9" t="s">
        <v>55</v>
      </c>
      <c r="D18" s="9" t="s">
        <v>56</v>
      </c>
      <c r="E18" s="21">
        <v>1310.36</v>
      </c>
      <c r="F18" s="21">
        <v>1310.36</v>
      </c>
      <c r="G18" s="11" t="s">
        <v>102</v>
      </c>
      <c r="H18" s="11" t="s">
        <v>102</v>
      </c>
      <c r="I18" s="11" t="s">
        <v>102</v>
      </c>
      <c r="J18" s="22">
        <v>0</v>
      </c>
    </row>
    <row r="19" spans="1:10" ht="12.75">
      <c r="A19" s="6">
        <v>7</v>
      </c>
      <c r="B19" s="7" t="s">
        <v>19</v>
      </c>
      <c r="C19" s="9" t="s">
        <v>58</v>
      </c>
      <c r="D19" s="9" t="s">
        <v>59</v>
      </c>
      <c r="E19" s="21">
        <v>1310.36</v>
      </c>
      <c r="F19" s="21">
        <v>1310.36</v>
      </c>
      <c r="G19" s="11" t="s">
        <v>102</v>
      </c>
      <c r="H19" s="11" t="s">
        <v>102</v>
      </c>
      <c r="I19" s="11" t="s">
        <v>102</v>
      </c>
      <c r="J19" s="22">
        <f>'[1]проектная производит.'!$C$13/12-'[2]декабрь'!$I$26</f>
        <v>1.1364716666666665</v>
      </c>
    </row>
    <row r="20" spans="1:10" ht="12.75">
      <c r="A20" s="8">
        <v>8</v>
      </c>
      <c r="B20" s="7" t="s">
        <v>20</v>
      </c>
      <c r="C20" s="9" t="s">
        <v>60</v>
      </c>
      <c r="D20" s="9" t="s">
        <v>61</v>
      </c>
      <c r="E20" s="21">
        <v>1310.36</v>
      </c>
      <c r="F20" s="21">
        <v>1310.36</v>
      </c>
      <c r="G20" s="11" t="s">
        <v>102</v>
      </c>
      <c r="H20" s="11" t="s">
        <v>102</v>
      </c>
      <c r="I20" s="11" t="s">
        <v>102</v>
      </c>
      <c r="J20" s="22">
        <f>'[1]проектная производит.'!$C$15/12-'[2]декабрь'!$I$30</f>
        <v>4.027573666666667</v>
      </c>
    </row>
    <row r="21" spans="1:10" ht="12.75">
      <c r="A21" s="6">
        <v>9</v>
      </c>
      <c r="B21" s="7" t="s">
        <v>21</v>
      </c>
      <c r="C21" s="9" t="s">
        <v>62</v>
      </c>
      <c r="D21" s="9" t="s">
        <v>63</v>
      </c>
      <c r="E21" s="21">
        <v>1310.36</v>
      </c>
      <c r="F21" s="21">
        <v>1310.36</v>
      </c>
      <c r="G21" s="11" t="s">
        <v>102</v>
      </c>
      <c r="H21" s="11" t="s">
        <v>102</v>
      </c>
      <c r="I21" s="11" t="s">
        <v>102</v>
      </c>
      <c r="J21" s="22">
        <f>'[1]проектная производит.'!$C$17/12-'[2]декабрь'!$I$32</f>
        <v>14.696546333333332</v>
      </c>
    </row>
    <row r="22" spans="1:10" ht="12.75">
      <c r="A22" s="8">
        <v>10</v>
      </c>
      <c r="B22" s="7" t="s">
        <v>22</v>
      </c>
      <c r="C22" s="9" t="s">
        <v>64</v>
      </c>
      <c r="D22" s="9" t="s">
        <v>65</v>
      </c>
      <c r="E22" s="21">
        <v>1310.36</v>
      </c>
      <c r="F22" s="21">
        <v>1310.36</v>
      </c>
      <c r="G22" s="11" t="s">
        <v>102</v>
      </c>
      <c r="H22" s="11" t="s">
        <v>102</v>
      </c>
      <c r="I22" s="11" t="s">
        <v>102</v>
      </c>
      <c r="J22" s="22">
        <f>'[1]проектная производит.'!$C$18/12-'[2]декабрь'!$I$31</f>
        <v>0.09429566666666667</v>
      </c>
    </row>
    <row r="23" spans="1:10" ht="12.75">
      <c r="A23" s="6">
        <v>11</v>
      </c>
      <c r="B23" s="18" t="s">
        <v>23</v>
      </c>
      <c r="C23" s="9" t="s">
        <v>66</v>
      </c>
      <c r="D23" s="9" t="s">
        <v>67</v>
      </c>
      <c r="E23" s="21">
        <v>1310.36</v>
      </c>
      <c r="F23" s="21">
        <v>1310.36</v>
      </c>
      <c r="G23" s="11" t="s">
        <v>102</v>
      </c>
      <c r="H23" s="11" t="s">
        <v>102</v>
      </c>
      <c r="I23" s="11" t="s">
        <v>102</v>
      </c>
      <c r="J23" s="22">
        <f>'[1]проектная производит.'!$C$19/12-'[2]декабрь'!$I$33-'[2]декабрь'!$I$34</f>
        <v>0.9907153333333332</v>
      </c>
    </row>
    <row r="24" spans="1:10" ht="12.75">
      <c r="A24" s="8">
        <v>12</v>
      </c>
      <c r="B24" s="19" t="s">
        <v>24</v>
      </c>
      <c r="C24" s="9" t="s">
        <v>68</v>
      </c>
      <c r="D24" s="9" t="s">
        <v>69</v>
      </c>
      <c r="E24" s="21">
        <v>1310.36</v>
      </c>
      <c r="F24" s="21">
        <v>1310.36</v>
      </c>
      <c r="G24" s="11" t="s">
        <v>102</v>
      </c>
      <c r="H24" s="11" t="s">
        <v>102</v>
      </c>
      <c r="I24" s="11" t="s">
        <v>102</v>
      </c>
      <c r="J24" s="22">
        <f>'[1]проектная производит.'!$C$20/12-'[2]декабрь'!$I$33</f>
        <v>1.1615386666666667</v>
      </c>
    </row>
    <row r="25" spans="1:10" ht="12.75">
      <c r="A25" s="6">
        <v>13</v>
      </c>
      <c r="B25" s="19" t="s">
        <v>25</v>
      </c>
      <c r="C25" s="9" t="s">
        <v>68</v>
      </c>
      <c r="D25" s="9" t="s">
        <v>70</v>
      </c>
      <c r="E25" s="21">
        <v>1310.36</v>
      </c>
      <c r="F25" s="21">
        <v>1310.36</v>
      </c>
      <c r="G25" s="11" t="s">
        <v>102</v>
      </c>
      <c r="H25" s="11" t="s">
        <v>102</v>
      </c>
      <c r="I25" s="11" t="s">
        <v>102</v>
      </c>
      <c r="J25" s="22">
        <v>0</v>
      </c>
    </row>
    <row r="26" spans="1:10" ht="12.75">
      <c r="A26" s="8">
        <v>14</v>
      </c>
      <c r="B26" s="7" t="s">
        <v>26</v>
      </c>
      <c r="C26" s="9" t="s">
        <v>71</v>
      </c>
      <c r="D26" s="9" t="s">
        <v>72</v>
      </c>
      <c r="E26" s="21">
        <v>1310.36</v>
      </c>
      <c r="F26" s="21">
        <v>1310.36</v>
      </c>
      <c r="G26" s="11" t="s">
        <v>102</v>
      </c>
      <c r="H26" s="11" t="s">
        <v>102</v>
      </c>
      <c r="I26" s="11" t="s">
        <v>102</v>
      </c>
      <c r="J26" s="22">
        <f>'[1]проектная производит.'!$C$22/12-'[2]декабрь'!$I$35</f>
        <v>8.069204666666666</v>
      </c>
    </row>
    <row r="27" spans="1:10" ht="12.75">
      <c r="A27" s="6">
        <v>15</v>
      </c>
      <c r="B27" s="7" t="s">
        <v>27</v>
      </c>
      <c r="C27" s="9" t="s">
        <v>73</v>
      </c>
      <c r="D27" s="9" t="s">
        <v>74</v>
      </c>
      <c r="E27" s="21">
        <v>1310.36</v>
      </c>
      <c r="F27" s="21">
        <v>1310.36</v>
      </c>
      <c r="G27" s="11" t="s">
        <v>102</v>
      </c>
      <c r="H27" s="11" t="s">
        <v>102</v>
      </c>
      <c r="I27" s="11" t="s">
        <v>102</v>
      </c>
      <c r="J27" s="22">
        <v>0</v>
      </c>
    </row>
    <row r="28" spans="1:10" ht="12.75">
      <c r="A28" s="8">
        <v>16</v>
      </c>
      <c r="B28" s="18" t="s">
        <v>28</v>
      </c>
      <c r="C28" s="9" t="s">
        <v>75</v>
      </c>
      <c r="D28" s="9" t="s">
        <v>76</v>
      </c>
      <c r="E28" s="21">
        <v>1310.36</v>
      </c>
      <c r="F28" s="21">
        <v>1310.36</v>
      </c>
      <c r="G28" s="11" t="s">
        <v>102</v>
      </c>
      <c r="H28" s="11" t="s">
        <v>102</v>
      </c>
      <c r="I28" s="11" t="s">
        <v>102</v>
      </c>
      <c r="J28" s="22">
        <f>(150+170)/12-'[2]декабрь'!$I$38</f>
        <v>10.040734666666662</v>
      </c>
    </row>
    <row r="29" spans="1:10" ht="12.75">
      <c r="A29" s="6">
        <v>17</v>
      </c>
      <c r="B29" s="7" t="s">
        <v>29</v>
      </c>
      <c r="C29" s="9" t="s">
        <v>77</v>
      </c>
      <c r="D29" s="9" t="s">
        <v>78</v>
      </c>
      <c r="E29" s="21">
        <v>1310.36</v>
      </c>
      <c r="F29" s="21">
        <v>1310.36</v>
      </c>
      <c r="G29" s="11" t="s">
        <v>102</v>
      </c>
      <c r="H29" s="11" t="s">
        <v>102</v>
      </c>
      <c r="I29" s="11" t="s">
        <v>102</v>
      </c>
      <c r="J29" s="22">
        <v>0</v>
      </c>
    </row>
    <row r="30" spans="1:10" ht="12.75">
      <c r="A30" s="8">
        <v>18</v>
      </c>
      <c r="B30" s="18" t="s">
        <v>30</v>
      </c>
      <c r="C30" s="9" t="s">
        <v>77</v>
      </c>
      <c r="D30" s="9" t="s">
        <v>79</v>
      </c>
      <c r="E30" s="21">
        <v>1310.36</v>
      </c>
      <c r="F30" s="21">
        <v>1310.36</v>
      </c>
      <c r="G30" s="11" t="s">
        <v>102</v>
      </c>
      <c r="H30" s="11" t="s">
        <v>102</v>
      </c>
      <c r="I30" s="11" t="s">
        <v>102</v>
      </c>
      <c r="J30" s="10">
        <f>'[1]проектная производит.'!$C$30/12-'[2]декабрь'!$I$39</f>
        <v>14.306653666666666</v>
      </c>
    </row>
    <row r="31" spans="1:10" ht="12.75">
      <c r="A31" s="6">
        <v>19</v>
      </c>
      <c r="B31" s="7" t="s">
        <v>31</v>
      </c>
      <c r="C31" s="9" t="s">
        <v>77</v>
      </c>
      <c r="D31" s="9" t="s">
        <v>80</v>
      </c>
      <c r="E31" s="21">
        <v>1310.36</v>
      </c>
      <c r="F31" s="21">
        <v>1310.36</v>
      </c>
      <c r="G31" s="11" t="s">
        <v>102</v>
      </c>
      <c r="H31" s="11" t="s">
        <v>102</v>
      </c>
      <c r="I31" s="11" t="s">
        <v>102</v>
      </c>
      <c r="J31" s="10">
        <f>'[1]проектная производит.'!$C$31/12-'[2]декабрь'!$I$39</f>
        <v>0.1816536666666666</v>
      </c>
    </row>
    <row r="32" spans="1:10" ht="12.75">
      <c r="A32" s="8">
        <v>20</v>
      </c>
      <c r="B32" s="18" t="s">
        <v>32</v>
      </c>
      <c r="C32" s="9" t="s">
        <v>77</v>
      </c>
      <c r="D32" s="9" t="s">
        <v>81</v>
      </c>
      <c r="E32" s="21">
        <v>1310.36</v>
      </c>
      <c r="F32" s="21">
        <v>1310.36</v>
      </c>
      <c r="G32" s="11" t="s">
        <v>102</v>
      </c>
      <c r="H32" s="11" t="s">
        <v>102</v>
      </c>
      <c r="I32" s="11" t="s">
        <v>102</v>
      </c>
      <c r="J32" s="10">
        <f>'[1]проектная производит.'!$C$32/12-'[2]декабрь'!$I$36</f>
        <v>13.33603</v>
      </c>
    </row>
    <row r="33" spans="1:10" ht="12.75">
      <c r="A33" s="6">
        <v>21</v>
      </c>
      <c r="B33" s="7" t="s">
        <v>33</v>
      </c>
      <c r="C33" s="9" t="s">
        <v>32</v>
      </c>
      <c r="D33" s="9" t="s">
        <v>82</v>
      </c>
      <c r="E33" s="21">
        <v>1310.36</v>
      </c>
      <c r="F33" s="21">
        <v>1310.36</v>
      </c>
      <c r="G33" s="11" t="s">
        <v>102</v>
      </c>
      <c r="H33" s="11" t="s">
        <v>102</v>
      </c>
      <c r="I33" s="11" t="s">
        <v>102</v>
      </c>
      <c r="J33" s="10">
        <f>'[1]проектная производит.'!$C$33/12-'[2]декабрь'!$I$36</f>
        <v>0.3151966666666666</v>
      </c>
    </row>
    <row r="34" spans="1:10" ht="12.75">
      <c r="A34" s="8">
        <v>22</v>
      </c>
      <c r="B34" s="18" t="s">
        <v>34</v>
      </c>
      <c r="C34" s="9" t="s">
        <v>83</v>
      </c>
      <c r="D34" s="9" t="s">
        <v>126</v>
      </c>
      <c r="E34" s="21">
        <v>1310.36</v>
      </c>
      <c r="F34" s="21">
        <v>1310.36</v>
      </c>
      <c r="G34" s="11" t="s">
        <v>102</v>
      </c>
      <c r="H34" s="11" t="s">
        <v>102</v>
      </c>
      <c r="I34" s="11" t="s">
        <v>102</v>
      </c>
      <c r="J34" s="10">
        <f>'[1]проектная производит.'!$C$34/12-'[2]декабрь'!$I$27-'[2]декабрь'!$I$28-'[2]декабрь'!$I$29</f>
        <v>9.225505333333333</v>
      </c>
    </row>
    <row r="35" spans="1:10" ht="12.75">
      <c r="A35" s="6">
        <v>23</v>
      </c>
      <c r="B35" s="7" t="s">
        <v>35</v>
      </c>
      <c r="C35" s="9" t="s">
        <v>84</v>
      </c>
      <c r="D35" s="9" t="s">
        <v>85</v>
      </c>
      <c r="E35" s="21">
        <v>1310.36</v>
      </c>
      <c r="F35" s="21">
        <v>1310.36</v>
      </c>
      <c r="G35" s="11" t="s">
        <v>102</v>
      </c>
      <c r="H35" s="11" t="s">
        <v>102</v>
      </c>
      <c r="I35" s="11" t="s">
        <v>102</v>
      </c>
      <c r="J35" s="10">
        <f>'[1]проектная производит.'!$C$35/12-'[2]декабрь'!$I$27</f>
        <v>0.4833736666666666</v>
      </c>
    </row>
    <row r="36" spans="1:10" ht="12.75">
      <c r="A36" s="8">
        <v>24</v>
      </c>
      <c r="B36" s="7" t="s">
        <v>36</v>
      </c>
      <c r="C36" s="9" t="s">
        <v>84</v>
      </c>
      <c r="D36" s="9" t="s">
        <v>86</v>
      </c>
      <c r="E36" s="21">
        <v>1310.36</v>
      </c>
      <c r="F36" s="21">
        <v>1310.36</v>
      </c>
      <c r="G36" s="11" t="s">
        <v>102</v>
      </c>
      <c r="H36" s="11" t="s">
        <v>102</v>
      </c>
      <c r="I36" s="11" t="s">
        <v>102</v>
      </c>
      <c r="J36" s="10">
        <f>'[1]проектная производит.'!$C$36/12-'[2]декабрь'!$I$28</f>
        <v>0.5421316666666667</v>
      </c>
    </row>
    <row r="37" spans="1:10" ht="12.75">
      <c r="A37" s="6">
        <v>25</v>
      </c>
      <c r="B37" s="7" t="s">
        <v>111</v>
      </c>
      <c r="C37" s="9" t="s">
        <v>84</v>
      </c>
      <c r="D37" s="7" t="s">
        <v>112</v>
      </c>
      <c r="E37" s="21">
        <v>1310.36</v>
      </c>
      <c r="F37" s="21">
        <v>1310.36</v>
      </c>
      <c r="G37" s="11" t="s">
        <v>102</v>
      </c>
      <c r="H37" s="11" t="s">
        <v>102</v>
      </c>
      <c r="I37" s="11" t="s">
        <v>102</v>
      </c>
      <c r="J37" s="22">
        <f>'[1]проектная производит.'!$C$56/12-'[2]декабрь'!$I$29</f>
        <v>0.1343201754385965</v>
      </c>
    </row>
    <row r="38" spans="1:10" ht="12.75">
      <c r="A38" s="8">
        <v>26</v>
      </c>
      <c r="B38" s="7" t="s">
        <v>37</v>
      </c>
      <c r="C38" s="9" t="s">
        <v>87</v>
      </c>
      <c r="D38" s="9" t="s">
        <v>88</v>
      </c>
      <c r="E38" s="21">
        <v>1310.36</v>
      </c>
      <c r="F38" s="21">
        <v>1310.36</v>
      </c>
      <c r="G38" s="11" t="s">
        <v>102</v>
      </c>
      <c r="H38" s="11" t="s">
        <v>102</v>
      </c>
      <c r="I38" s="11" t="s">
        <v>102</v>
      </c>
      <c r="J38" s="22">
        <f>'[1]проектная производит.'!$C$37/12-'[2]декабрь'!$I$41</f>
        <v>46.666666666666664</v>
      </c>
    </row>
    <row r="39" spans="1:10" ht="12.75">
      <c r="A39" s="6">
        <v>27</v>
      </c>
      <c r="B39" s="18" t="s">
        <v>38</v>
      </c>
      <c r="C39" s="9" t="s">
        <v>57</v>
      </c>
      <c r="D39" s="9" t="s">
        <v>89</v>
      </c>
      <c r="E39" s="21">
        <v>1310.36</v>
      </c>
      <c r="F39" s="21">
        <v>1310.36</v>
      </c>
      <c r="G39" s="11" t="s">
        <v>102</v>
      </c>
      <c r="H39" s="11" t="s">
        <v>102</v>
      </c>
      <c r="I39" s="11" t="s">
        <v>102</v>
      </c>
      <c r="J39" s="22">
        <f>'[1]проектная производит.'!$C$38/12-'[2]декабрь'!$I$42</f>
        <v>40.005035</v>
      </c>
    </row>
    <row r="40" spans="1:10" ht="12.75">
      <c r="A40" s="8">
        <v>28</v>
      </c>
      <c r="B40" s="7" t="s">
        <v>39</v>
      </c>
      <c r="C40" s="9" t="s">
        <v>90</v>
      </c>
      <c r="D40" s="9" t="s">
        <v>91</v>
      </c>
      <c r="E40" s="21">
        <v>1310.36</v>
      </c>
      <c r="F40" s="21">
        <v>1310.36</v>
      </c>
      <c r="G40" s="11" t="s">
        <v>102</v>
      </c>
      <c r="H40" s="11" t="s">
        <v>102</v>
      </c>
      <c r="I40" s="11" t="s">
        <v>102</v>
      </c>
      <c r="J40" s="22">
        <f>'[1]проектная производит.'!$C$39/12-'[2]декабрь'!$I$42</f>
        <v>3.305035</v>
      </c>
    </row>
    <row r="41" spans="1:10" ht="12.75">
      <c r="A41" s="6">
        <v>29</v>
      </c>
      <c r="B41" s="20" t="s">
        <v>40</v>
      </c>
      <c r="C41" s="9" t="s">
        <v>90</v>
      </c>
      <c r="D41" s="9" t="s">
        <v>41</v>
      </c>
      <c r="E41" s="21">
        <v>1310.36</v>
      </c>
      <c r="F41" s="21">
        <v>1310.36</v>
      </c>
      <c r="G41" s="11" t="s">
        <v>102</v>
      </c>
      <c r="H41" s="11" t="s">
        <v>102</v>
      </c>
      <c r="I41" s="11" t="s">
        <v>102</v>
      </c>
      <c r="J41" s="22">
        <f>'[1]проектная производит.'!$C$40/12-'[2]декабрь'!$I$43-'[2]декабрь'!$I$44-'[2]декабрь'!$I$45-'[2]декабрь'!$I$46-'[2]декабрь'!$I$47-'[2]декабрь'!$I$48-'[2]декабрь'!$I$49-'[2]декабрь'!$I$50-'[2]декабрь'!$I$51-'[2]декабрь'!$I$52</f>
        <v>35.25371299999999</v>
      </c>
    </row>
    <row r="42" spans="1:10" ht="12.75">
      <c r="A42" s="8">
        <v>30</v>
      </c>
      <c r="B42" s="18" t="s">
        <v>41</v>
      </c>
      <c r="C42" s="9" t="s">
        <v>92</v>
      </c>
      <c r="D42" s="9" t="s">
        <v>93</v>
      </c>
      <c r="E42" s="21">
        <v>1310.36</v>
      </c>
      <c r="F42" s="21">
        <v>1310.36</v>
      </c>
      <c r="G42" s="11" t="s">
        <v>102</v>
      </c>
      <c r="H42" s="11" t="s">
        <v>102</v>
      </c>
      <c r="I42" s="11" t="s">
        <v>102</v>
      </c>
      <c r="J42" s="22">
        <f>'[1]проектная производит.'!$C$41/12-'[2]декабрь'!$I$46</f>
        <v>3.346511333333333</v>
      </c>
    </row>
    <row r="43" spans="1:10" ht="12.75">
      <c r="A43" s="6">
        <v>31</v>
      </c>
      <c r="B43" s="7" t="s">
        <v>42</v>
      </c>
      <c r="C43" s="9" t="s">
        <v>41</v>
      </c>
      <c r="D43" s="9" t="s">
        <v>94</v>
      </c>
      <c r="E43" s="21">
        <v>1310.36</v>
      </c>
      <c r="F43" s="21">
        <v>1310.36</v>
      </c>
      <c r="G43" s="11" t="s">
        <v>102</v>
      </c>
      <c r="H43" s="11" t="s">
        <v>102</v>
      </c>
      <c r="I43" s="11" t="s">
        <v>102</v>
      </c>
      <c r="J43" s="22">
        <f>'[1]проектная производит.'!$C$43/12-'[2]декабрь'!$I$43</f>
        <v>2.694076</v>
      </c>
    </row>
    <row r="44" spans="1:10" ht="12.75">
      <c r="A44" s="8">
        <v>32</v>
      </c>
      <c r="B44" s="7" t="s">
        <v>43</v>
      </c>
      <c r="C44" s="9" t="s">
        <v>41</v>
      </c>
      <c r="D44" s="9" t="s">
        <v>95</v>
      </c>
      <c r="E44" s="21">
        <v>1310.36</v>
      </c>
      <c r="F44" s="21">
        <v>1310.36</v>
      </c>
      <c r="G44" s="11" t="s">
        <v>102</v>
      </c>
      <c r="H44" s="11" t="s">
        <v>102</v>
      </c>
      <c r="I44" s="11" t="s">
        <v>102</v>
      </c>
      <c r="J44" s="22">
        <f>'[1]проектная производит.'!$C$44/12-'[2]декабрь'!$I$45</f>
        <v>1.34359</v>
      </c>
    </row>
    <row r="45" spans="1:10" ht="12.75">
      <c r="A45" s="6">
        <v>33</v>
      </c>
      <c r="B45" s="7" t="s">
        <v>44</v>
      </c>
      <c r="C45" s="14" t="s">
        <v>41</v>
      </c>
      <c r="D45" s="14" t="s">
        <v>96</v>
      </c>
      <c r="E45" s="21">
        <v>1310.36</v>
      </c>
      <c r="F45" s="21">
        <v>1310.36</v>
      </c>
      <c r="G45" s="11" t="s">
        <v>102</v>
      </c>
      <c r="H45" s="11" t="s">
        <v>102</v>
      </c>
      <c r="I45" s="11" t="s">
        <v>102</v>
      </c>
      <c r="J45" s="22">
        <f>'[1]проектная производит.'!$C$45/12-'[2]декабрь'!$I$44</f>
        <v>1.3851429999999998</v>
      </c>
    </row>
    <row r="46" spans="1:10" ht="12.75">
      <c r="A46" s="8">
        <v>34</v>
      </c>
      <c r="B46" s="7" t="s">
        <v>124</v>
      </c>
      <c r="C46" s="14" t="s">
        <v>41</v>
      </c>
      <c r="D46" s="14" t="s">
        <v>128</v>
      </c>
      <c r="E46" s="21">
        <v>1310.36</v>
      </c>
      <c r="F46" s="21">
        <v>1310.36</v>
      </c>
      <c r="G46" s="11" t="s">
        <v>102</v>
      </c>
      <c r="H46" s="11" t="s">
        <v>102</v>
      </c>
      <c r="I46" s="11" t="s">
        <v>102</v>
      </c>
      <c r="J46" s="22">
        <f>'[1]проектная производит.'!$C$60/12-'[2]декабрь'!$I$45</f>
        <v>1.1565094187582563</v>
      </c>
    </row>
    <row r="47" spans="1:10" ht="12.75">
      <c r="A47" s="6">
        <v>35</v>
      </c>
      <c r="B47" s="7" t="s">
        <v>45</v>
      </c>
      <c r="C47" s="9" t="s">
        <v>41</v>
      </c>
      <c r="D47" s="9" t="s">
        <v>97</v>
      </c>
      <c r="E47" s="21">
        <v>1310.36</v>
      </c>
      <c r="F47" s="21">
        <v>1310.36</v>
      </c>
      <c r="G47" s="11" t="s">
        <v>102</v>
      </c>
      <c r="H47" s="11" t="s">
        <v>102</v>
      </c>
      <c r="I47" s="11" t="s">
        <v>102</v>
      </c>
      <c r="J47" s="22">
        <f>'[1]проектная производит.'!$C$46/12-'[2]декабрь'!$I$46</f>
        <v>6.850678</v>
      </c>
    </row>
    <row r="48" spans="1:10" ht="12.75">
      <c r="A48" s="8">
        <v>36</v>
      </c>
      <c r="B48" s="18" t="s">
        <v>113</v>
      </c>
      <c r="C48" s="9" t="s">
        <v>41</v>
      </c>
      <c r="D48" s="9" t="s">
        <v>109</v>
      </c>
      <c r="E48" s="21">
        <v>1310.36</v>
      </c>
      <c r="F48" s="21">
        <v>1310.36</v>
      </c>
      <c r="G48" s="11" t="s">
        <v>102</v>
      </c>
      <c r="H48" s="11" t="s">
        <v>102</v>
      </c>
      <c r="I48" s="11" t="s">
        <v>102</v>
      </c>
      <c r="J48" s="22">
        <f>'[1]проектная производит.'!$C$42/12-'[2]декабрь'!$I$51-'[2]декабрь'!$I$52</f>
        <v>34.53550333333333</v>
      </c>
    </row>
    <row r="49" spans="1:10" ht="12.75">
      <c r="A49" s="6">
        <v>37</v>
      </c>
      <c r="B49" s="7" t="s">
        <v>46</v>
      </c>
      <c r="C49" s="9" t="s">
        <v>106</v>
      </c>
      <c r="D49" s="9" t="s">
        <v>98</v>
      </c>
      <c r="E49" s="21">
        <v>1310.36</v>
      </c>
      <c r="F49" s="21">
        <v>1310.36</v>
      </c>
      <c r="G49" s="11" t="s">
        <v>102</v>
      </c>
      <c r="H49" s="11" t="s">
        <v>102</v>
      </c>
      <c r="I49" s="11" t="s">
        <v>102</v>
      </c>
      <c r="J49" s="22">
        <f>'[1]проектная производит.'!$C$47/12-'[2]декабрь'!$I$51</f>
        <v>0.7920119999999998</v>
      </c>
    </row>
    <row r="50" spans="1:10" ht="12.75">
      <c r="A50" s="8">
        <v>38</v>
      </c>
      <c r="B50" s="7" t="s">
        <v>105</v>
      </c>
      <c r="C50" s="9" t="s">
        <v>106</v>
      </c>
      <c r="D50" s="9" t="s">
        <v>107</v>
      </c>
      <c r="E50" s="21">
        <v>1310.36</v>
      </c>
      <c r="F50" s="21">
        <v>1310.36</v>
      </c>
      <c r="G50" s="11" t="s">
        <v>102</v>
      </c>
      <c r="H50" s="11" t="s">
        <v>102</v>
      </c>
      <c r="I50" s="11" t="s">
        <v>102</v>
      </c>
      <c r="J50" s="22">
        <f>'[1]проектная производит.'!$C$51/12-'[2]декабрь'!$I$53</f>
        <v>10.52025</v>
      </c>
    </row>
    <row r="51" spans="1:10" ht="12.75" customHeight="1">
      <c r="A51" s="6">
        <v>39</v>
      </c>
      <c r="B51" s="15" t="s">
        <v>114</v>
      </c>
      <c r="C51" s="9" t="s">
        <v>41</v>
      </c>
      <c r="D51" s="9" t="s">
        <v>127</v>
      </c>
      <c r="E51" s="21">
        <v>1310.36</v>
      </c>
      <c r="F51" s="21">
        <v>1310.36</v>
      </c>
      <c r="G51" s="11" t="s">
        <v>102</v>
      </c>
      <c r="H51" s="11" t="s">
        <v>102</v>
      </c>
      <c r="I51" s="11" t="s">
        <v>102</v>
      </c>
      <c r="J51" s="22">
        <f>'[1]проектная производит.'!$C$50/12-'[2]декабрь'!$I$47-'[2]декабрь'!$I$48-'[2]декабрь'!$I$49-'[2]декабрь'!$I$50</f>
        <v>19.263056</v>
      </c>
    </row>
    <row r="52" spans="1:10" ht="12.75" customHeight="1">
      <c r="A52" s="8">
        <v>40</v>
      </c>
      <c r="B52" s="7" t="s">
        <v>47</v>
      </c>
      <c r="C52" s="16" t="s">
        <v>114</v>
      </c>
      <c r="D52" s="9" t="s">
        <v>99</v>
      </c>
      <c r="E52" s="21">
        <v>1310.36</v>
      </c>
      <c r="F52" s="21">
        <v>1310.36</v>
      </c>
      <c r="G52" s="11" t="s">
        <v>102</v>
      </c>
      <c r="H52" s="11" t="s">
        <v>102</v>
      </c>
      <c r="I52" s="11" t="s">
        <v>102</v>
      </c>
      <c r="J52" s="22">
        <f>'[1]проектная производит.'!$C$49/12-'[2]декабрь'!$I$50</f>
        <v>1.6120833333333333</v>
      </c>
    </row>
    <row r="53" spans="1:10" ht="12.75" customHeight="1">
      <c r="A53" s="6">
        <v>41</v>
      </c>
      <c r="B53" s="7" t="s">
        <v>115</v>
      </c>
      <c r="C53" s="16" t="s">
        <v>114</v>
      </c>
      <c r="D53" s="7" t="s">
        <v>116</v>
      </c>
      <c r="E53" s="21">
        <v>1310.36</v>
      </c>
      <c r="F53" s="21">
        <v>1310.36</v>
      </c>
      <c r="G53" s="11" t="s">
        <v>102</v>
      </c>
      <c r="H53" s="11" t="s">
        <v>102</v>
      </c>
      <c r="I53" s="11" t="s">
        <v>102</v>
      </c>
      <c r="J53" s="22">
        <f>'[1]проектная производит.'!$C$57/12-'[2]декабрь'!$I$48</f>
        <v>0.5785997357992073</v>
      </c>
    </row>
    <row r="54" spans="1:10" ht="12.75" customHeight="1">
      <c r="A54" s="8">
        <v>42</v>
      </c>
      <c r="B54" s="7" t="s">
        <v>117</v>
      </c>
      <c r="C54" s="16" t="s">
        <v>114</v>
      </c>
      <c r="D54" s="7" t="s">
        <v>118</v>
      </c>
      <c r="E54" s="21">
        <v>1310.36</v>
      </c>
      <c r="F54" s="21">
        <v>1310.36</v>
      </c>
      <c r="G54" s="11" t="s">
        <v>102</v>
      </c>
      <c r="H54" s="11" t="s">
        <v>102</v>
      </c>
      <c r="I54" s="11" t="s">
        <v>102</v>
      </c>
      <c r="J54" s="22">
        <f>'[1]проектная производит.'!$C$58/12-'[2]декабрь'!$I$49</f>
        <v>1.1259324715984147</v>
      </c>
    </row>
    <row r="55" spans="1:10" ht="12.75" customHeight="1">
      <c r="A55" s="6">
        <v>43</v>
      </c>
      <c r="B55" s="7" t="s">
        <v>119</v>
      </c>
      <c r="C55" s="16" t="s">
        <v>114</v>
      </c>
      <c r="D55" s="7" t="s">
        <v>120</v>
      </c>
      <c r="E55" s="21">
        <v>1310.36</v>
      </c>
      <c r="F55" s="21">
        <v>1310.36</v>
      </c>
      <c r="G55" s="11" t="s">
        <v>102</v>
      </c>
      <c r="H55" s="11" t="s">
        <v>102</v>
      </c>
      <c r="I55" s="11" t="s">
        <v>102</v>
      </c>
      <c r="J55" s="22">
        <f>'[1]проектная производит.'!$C$59/12-'[2]декабрь'!$I$50</f>
        <v>2.0443857331571995</v>
      </c>
    </row>
    <row r="56" spans="1:10" ht="12.75" customHeight="1">
      <c r="A56" s="8">
        <v>44</v>
      </c>
      <c r="B56" s="7" t="s">
        <v>48</v>
      </c>
      <c r="C56" s="17" t="s">
        <v>100</v>
      </c>
      <c r="D56" s="17" t="s">
        <v>101</v>
      </c>
      <c r="E56" s="21">
        <v>1310.36</v>
      </c>
      <c r="F56" s="21">
        <v>1310.36</v>
      </c>
      <c r="G56" s="11" t="s">
        <v>102</v>
      </c>
      <c r="H56" s="11" t="s">
        <v>102</v>
      </c>
      <c r="I56" s="11" t="s">
        <v>102</v>
      </c>
      <c r="J56" s="10">
        <f>'[1]проектная производит.'!$C$54/12-'[2]декабрь'!$I$65</f>
        <v>25.0930689</v>
      </c>
    </row>
    <row r="57" spans="1:10" ht="12.75">
      <c r="A57" s="32"/>
      <c r="B57" s="33" t="s">
        <v>183</v>
      </c>
      <c r="C57" s="34"/>
      <c r="D57" s="34"/>
      <c r="E57" s="34"/>
      <c r="F57" s="34"/>
      <c r="G57" s="34"/>
      <c r="H57" s="34"/>
      <c r="I57" s="34"/>
      <c r="J57" s="34"/>
    </row>
    <row r="58" spans="1:10" ht="12.75">
      <c r="A58" s="8">
        <v>45</v>
      </c>
      <c r="B58" s="24" t="s">
        <v>57</v>
      </c>
      <c r="C58" s="28"/>
      <c r="D58" s="28"/>
      <c r="E58" s="30">
        <v>1310.36</v>
      </c>
      <c r="F58" s="30">
        <v>1310.36</v>
      </c>
      <c r="G58" s="23" t="s">
        <v>102</v>
      </c>
      <c r="H58" s="23" t="s">
        <v>102</v>
      </c>
      <c r="I58" s="23" t="s">
        <v>102</v>
      </c>
      <c r="J58" s="37">
        <v>0.542</v>
      </c>
    </row>
    <row r="59" spans="1:10" ht="12.75">
      <c r="A59" s="8">
        <v>46</v>
      </c>
      <c r="B59" s="25" t="s">
        <v>129</v>
      </c>
      <c r="C59" s="29"/>
      <c r="D59" s="29"/>
      <c r="E59" s="30">
        <v>1310.36</v>
      </c>
      <c r="F59" s="30">
        <v>1310.36</v>
      </c>
      <c r="G59" s="23" t="s">
        <v>102</v>
      </c>
      <c r="H59" s="23" t="s">
        <v>102</v>
      </c>
      <c r="I59" s="23" t="s">
        <v>102</v>
      </c>
      <c r="J59" s="38">
        <v>1.3548</v>
      </c>
    </row>
    <row r="60" spans="1:10" ht="25.5">
      <c r="A60" s="8">
        <v>47</v>
      </c>
      <c r="B60" s="26" t="s">
        <v>130</v>
      </c>
      <c r="C60" s="12" t="s">
        <v>131</v>
      </c>
      <c r="D60" s="12" t="s">
        <v>132</v>
      </c>
      <c r="E60" s="30">
        <v>1310.36</v>
      </c>
      <c r="F60" s="30">
        <v>1310.36</v>
      </c>
      <c r="G60" s="23" t="s">
        <v>102</v>
      </c>
      <c r="H60" s="23" t="s">
        <v>102</v>
      </c>
      <c r="I60" s="23" t="s">
        <v>102</v>
      </c>
      <c r="J60" s="38">
        <v>0.0851</v>
      </c>
    </row>
    <row r="61" spans="1:10" ht="12.75">
      <c r="A61" s="8">
        <v>48</v>
      </c>
      <c r="B61" s="26" t="s">
        <v>133</v>
      </c>
      <c r="C61" s="12" t="s">
        <v>134</v>
      </c>
      <c r="D61" s="12" t="s">
        <v>135</v>
      </c>
      <c r="E61" s="30">
        <v>1310.36</v>
      </c>
      <c r="F61" s="30">
        <v>1310.36</v>
      </c>
      <c r="G61" s="23" t="s">
        <v>102</v>
      </c>
      <c r="H61" s="23" t="s">
        <v>102</v>
      </c>
      <c r="I61" s="23" t="s">
        <v>102</v>
      </c>
      <c r="J61" s="38">
        <v>0.00016</v>
      </c>
    </row>
    <row r="62" spans="1:10" ht="12.75">
      <c r="A62" s="8">
        <v>49</v>
      </c>
      <c r="B62" s="26" t="s">
        <v>136</v>
      </c>
      <c r="C62" s="12" t="s">
        <v>137</v>
      </c>
      <c r="D62" s="12" t="s">
        <v>138</v>
      </c>
      <c r="E62" s="30">
        <v>1310.36</v>
      </c>
      <c r="F62" s="30">
        <v>1310.36</v>
      </c>
      <c r="G62" s="23" t="s">
        <v>102</v>
      </c>
      <c r="H62" s="23" t="s">
        <v>102</v>
      </c>
      <c r="I62" s="23" t="s">
        <v>102</v>
      </c>
      <c r="J62" s="38">
        <v>0.00083</v>
      </c>
    </row>
    <row r="63" spans="1:10" ht="12.75">
      <c r="A63" s="8">
        <v>50</v>
      </c>
      <c r="B63" s="26" t="s">
        <v>139</v>
      </c>
      <c r="C63" s="12" t="s">
        <v>140</v>
      </c>
      <c r="D63" s="12" t="s">
        <v>141</v>
      </c>
      <c r="E63" s="30">
        <v>1310.36</v>
      </c>
      <c r="F63" s="30">
        <v>1310.36</v>
      </c>
      <c r="G63" s="23" t="s">
        <v>102</v>
      </c>
      <c r="H63" s="23" t="s">
        <v>102</v>
      </c>
      <c r="I63" s="23" t="s">
        <v>102</v>
      </c>
      <c r="J63" s="38">
        <v>0.0041</v>
      </c>
    </row>
    <row r="64" spans="1:10" ht="12.75">
      <c r="A64" s="8">
        <v>51</v>
      </c>
      <c r="B64" s="26" t="s">
        <v>142</v>
      </c>
      <c r="C64" s="12" t="s">
        <v>143</v>
      </c>
      <c r="D64" s="12" t="s">
        <v>144</v>
      </c>
      <c r="E64" s="30">
        <v>1310.36</v>
      </c>
      <c r="F64" s="30">
        <v>1310.36</v>
      </c>
      <c r="G64" s="23" t="s">
        <v>102</v>
      </c>
      <c r="H64" s="23" t="s">
        <v>102</v>
      </c>
      <c r="I64" s="23" t="s">
        <v>102</v>
      </c>
      <c r="J64" s="38">
        <v>0.0069</v>
      </c>
    </row>
    <row r="65" spans="1:10" ht="25.5">
      <c r="A65" s="8">
        <v>52</v>
      </c>
      <c r="B65" s="26" t="s">
        <v>145</v>
      </c>
      <c r="C65" s="12" t="s">
        <v>146</v>
      </c>
      <c r="D65" s="12" t="s">
        <v>147</v>
      </c>
      <c r="E65" s="30">
        <v>1310.36</v>
      </c>
      <c r="F65" s="30">
        <v>1310.36</v>
      </c>
      <c r="G65" s="23" t="s">
        <v>102</v>
      </c>
      <c r="H65" s="23" t="s">
        <v>102</v>
      </c>
      <c r="I65" s="23" t="s">
        <v>102</v>
      </c>
      <c r="J65" s="38">
        <v>0.00078</v>
      </c>
    </row>
    <row r="66" spans="1:10" ht="25.5">
      <c r="A66" s="8">
        <v>53</v>
      </c>
      <c r="B66" s="26" t="s">
        <v>148</v>
      </c>
      <c r="C66" s="12" t="s">
        <v>149</v>
      </c>
      <c r="D66" s="12" t="s">
        <v>150</v>
      </c>
      <c r="E66" s="30">
        <v>1310.36</v>
      </c>
      <c r="F66" s="30">
        <v>1310.36</v>
      </c>
      <c r="G66" s="23" t="s">
        <v>102</v>
      </c>
      <c r="H66" s="23" t="s">
        <v>102</v>
      </c>
      <c r="I66" s="23" t="s">
        <v>102</v>
      </c>
      <c r="J66" s="38">
        <v>0.0004</v>
      </c>
    </row>
    <row r="67" spans="1:10" ht="25.5">
      <c r="A67" s="8">
        <v>54</v>
      </c>
      <c r="B67" s="26" t="s">
        <v>151</v>
      </c>
      <c r="C67" s="12" t="s">
        <v>152</v>
      </c>
      <c r="D67" s="12" t="s">
        <v>153</v>
      </c>
      <c r="E67" s="30">
        <v>1310.36</v>
      </c>
      <c r="F67" s="30">
        <v>1310.36</v>
      </c>
      <c r="G67" s="23" t="s">
        <v>102</v>
      </c>
      <c r="H67" s="23" t="s">
        <v>102</v>
      </c>
      <c r="I67" s="23" t="s">
        <v>102</v>
      </c>
      <c r="J67" s="38">
        <v>0.0009</v>
      </c>
    </row>
    <row r="68" spans="1:10" ht="25.5">
      <c r="A68" s="8">
        <v>55</v>
      </c>
      <c r="B68" s="26" t="s">
        <v>154</v>
      </c>
      <c r="C68" s="12" t="s">
        <v>155</v>
      </c>
      <c r="D68" s="12" t="s">
        <v>156</v>
      </c>
      <c r="E68" s="30">
        <v>1310.36</v>
      </c>
      <c r="F68" s="30">
        <v>1310.36</v>
      </c>
      <c r="G68" s="23" t="s">
        <v>102</v>
      </c>
      <c r="H68" s="23" t="s">
        <v>102</v>
      </c>
      <c r="I68" s="23" t="s">
        <v>102</v>
      </c>
      <c r="J68" s="39">
        <v>0.0022</v>
      </c>
    </row>
    <row r="69" spans="1:10" ht="12.75">
      <c r="A69" s="8">
        <v>56</v>
      </c>
      <c r="B69" s="25" t="s">
        <v>157</v>
      </c>
      <c r="C69" s="12"/>
      <c r="D69" s="12"/>
      <c r="E69" s="30">
        <v>1310.36</v>
      </c>
      <c r="F69" s="30">
        <v>1310.36</v>
      </c>
      <c r="G69" s="23" t="s">
        <v>102</v>
      </c>
      <c r="H69" s="23" t="s">
        <v>102</v>
      </c>
      <c r="I69" s="23" t="s">
        <v>102</v>
      </c>
      <c r="J69" s="37">
        <v>0.228</v>
      </c>
    </row>
    <row r="70" spans="1:10" ht="12.75">
      <c r="A70" s="8">
        <v>57</v>
      </c>
      <c r="B70" s="26" t="s">
        <v>158</v>
      </c>
      <c r="C70" s="12" t="s">
        <v>159</v>
      </c>
      <c r="D70" s="12" t="s">
        <v>160</v>
      </c>
      <c r="E70" s="30">
        <v>1310.36</v>
      </c>
      <c r="F70" s="30">
        <v>1310.36</v>
      </c>
      <c r="G70" s="23" t="s">
        <v>102</v>
      </c>
      <c r="H70" s="23" t="s">
        <v>102</v>
      </c>
      <c r="I70" s="23" t="s">
        <v>102</v>
      </c>
      <c r="J70" s="39">
        <v>0.0009</v>
      </c>
    </row>
    <row r="71" spans="1:10" ht="12.75">
      <c r="A71" s="8">
        <v>58</v>
      </c>
      <c r="B71" s="26" t="s">
        <v>161</v>
      </c>
      <c r="C71" s="12" t="s">
        <v>162</v>
      </c>
      <c r="D71" s="12" t="s">
        <v>163</v>
      </c>
      <c r="E71" s="30">
        <v>1310.36</v>
      </c>
      <c r="F71" s="30">
        <v>1310.36</v>
      </c>
      <c r="G71" s="23" t="s">
        <v>102</v>
      </c>
      <c r="H71" s="23" t="s">
        <v>102</v>
      </c>
      <c r="I71" s="23" t="s">
        <v>102</v>
      </c>
      <c r="J71" s="40">
        <v>8.7E-05</v>
      </c>
    </row>
    <row r="72" spans="1:10" ht="12.75">
      <c r="A72" s="8">
        <v>59</v>
      </c>
      <c r="B72" s="26" t="s">
        <v>164</v>
      </c>
      <c r="C72" s="12" t="s">
        <v>165</v>
      </c>
      <c r="D72" s="12" t="s">
        <v>166</v>
      </c>
      <c r="E72" s="30">
        <v>1310.36</v>
      </c>
      <c r="F72" s="30">
        <v>1310.36</v>
      </c>
      <c r="G72" s="23" t="s">
        <v>102</v>
      </c>
      <c r="H72" s="23" t="s">
        <v>102</v>
      </c>
      <c r="I72" s="23" t="s">
        <v>102</v>
      </c>
      <c r="J72" s="39">
        <v>0.0005</v>
      </c>
    </row>
    <row r="73" spans="1:10" ht="12.75">
      <c r="A73" s="8">
        <v>60</v>
      </c>
      <c r="B73" s="26" t="s">
        <v>167</v>
      </c>
      <c r="C73" s="12" t="s">
        <v>168</v>
      </c>
      <c r="D73" s="12" t="s">
        <v>169</v>
      </c>
      <c r="E73" s="30">
        <v>1310.36</v>
      </c>
      <c r="F73" s="30">
        <v>1310.36</v>
      </c>
      <c r="G73" s="23" t="s">
        <v>102</v>
      </c>
      <c r="H73" s="23" t="s">
        <v>102</v>
      </c>
      <c r="I73" s="23" t="s">
        <v>102</v>
      </c>
      <c r="J73" s="39">
        <v>0.0004</v>
      </c>
    </row>
    <row r="74" spans="1:10" ht="12.75">
      <c r="A74" s="8">
        <v>61</v>
      </c>
      <c r="B74" s="26" t="s">
        <v>170</v>
      </c>
      <c r="C74" s="12" t="s">
        <v>171</v>
      </c>
      <c r="D74" s="12" t="s">
        <v>172</v>
      </c>
      <c r="E74" s="30">
        <v>1310.36</v>
      </c>
      <c r="F74" s="30">
        <v>1310.36</v>
      </c>
      <c r="G74" s="23" t="s">
        <v>102</v>
      </c>
      <c r="H74" s="23" t="s">
        <v>102</v>
      </c>
      <c r="I74" s="23" t="s">
        <v>102</v>
      </c>
      <c r="J74" s="39">
        <v>0.00018</v>
      </c>
    </row>
    <row r="75" spans="1:10" ht="12.75">
      <c r="A75" s="8"/>
      <c r="B75" s="27" t="s">
        <v>173</v>
      </c>
      <c r="C75" s="12"/>
      <c r="D75" s="12"/>
      <c r="E75" s="30">
        <v>1310.36</v>
      </c>
      <c r="F75" s="30">
        <v>1310.36</v>
      </c>
      <c r="G75" s="23" t="s">
        <v>102</v>
      </c>
      <c r="H75" s="23" t="s">
        <v>102</v>
      </c>
      <c r="I75" s="23" t="s">
        <v>102</v>
      </c>
      <c r="J75" s="39"/>
    </row>
    <row r="76" spans="1:10" ht="12.75">
      <c r="A76" s="8">
        <v>62</v>
      </c>
      <c r="B76" s="26" t="s">
        <v>174</v>
      </c>
      <c r="C76" s="12" t="s">
        <v>175</v>
      </c>
      <c r="D76" s="12" t="s">
        <v>176</v>
      </c>
      <c r="E76" s="30">
        <v>1310.36</v>
      </c>
      <c r="F76" s="30">
        <v>1310.36</v>
      </c>
      <c r="G76" s="23" t="s">
        <v>102</v>
      </c>
      <c r="H76" s="23" t="s">
        <v>102</v>
      </c>
      <c r="I76" s="23" t="s">
        <v>102</v>
      </c>
      <c r="J76" s="39">
        <v>0.0062</v>
      </c>
    </row>
    <row r="77" spans="1:10" ht="12.75">
      <c r="A77" s="8">
        <v>63</v>
      </c>
      <c r="B77" s="26" t="s">
        <v>177</v>
      </c>
      <c r="C77" s="12" t="s">
        <v>178</v>
      </c>
      <c r="D77" s="12" t="s">
        <v>179</v>
      </c>
      <c r="E77" s="30">
        <v>1310.36</v>
      </c>
      <c r="F77" s="30">
        <v>1310.36</v>
      </c>
      <c r="G77" s="23" t="s">
        <v>102</v>
      </c>
      <c r="H77" s="23" t="s">
        <v>102</v>
      </c>
      <c r="I77" s="23" t="s">
        <v>102</v>
      </c>
      <c r="J77" s="39">
        <v>0.0237</v>
      </c>
    </row>
    <row r="78" spans="1:10" ht="12.75">
      <c r="A78" s="8">
        <v>64</v>
      </c>
      <c r="B78" s="26" t="s">
        <v>180</v>
      </c>
      <c r="C78" s="8" t="s">
        <v>181</v>
      </c>
      <c r="D78" s="8" t="s">
        <v>182</v>
      </c>
      <c r="E78" s="30">
        <v>1310.36</v>
      </c>
      <c r="F78" s="30">
        <v>1310.36</v>
      </c>
      <c r="G78" s="23" t="s">
        <v>102</v>
      </c>
      <c r="H78" s="23" t="s">
        <v>102</v>
      </c>
      <c r="I78" s="23" t="s">
        <v>102</v>
      </c>
      <c r="J78" s="39">
        <v>0.0057</v>
      </c>
    </row>
    <row r="80" spans="2:10" ht="12.75">
      <c r="B80" s="42" t="s">
        <v>108</v>
      </c>
      <c r="C80" s="42"/>
      <c r="D80" s="42"/>
      <c r="E80" s="42"/>
      <c r="F80" s="42"/>
      <c r="G80" s="42"/>
      <c r="H80" s="42"/>
      <c r="I80" s="42"/>
      <c r="J80" s="42"/>
    </row>
  </sheetData>
  <sheetProtection/>
  <mergeCells count="54">
    <mergeCell ref="A8:J8"/>
    <mergeCell ref="GS7:HB7"/>
    <mergeCell ref="HC7:HL7"/>
    <mergeCell ref="HM7:HV7"/>
    <mergeCell ref="HW7:IF7"/>
    <mergeCell ref="CC7:CL7"/>
    <mergeCell ref="CM7:CV7"/>
    <mergeCell ref="CW7:DF7"/>
    <mergeCell ref="DG7:DP7"/>
    <mergeCell ref="IQ7:IV7"/>
    <mergeCell ref="EK7:ET7"/>
    <mergeCell ref="EU7:FD7"/>
    <mergeCell ref="FE7:FN7"/>
    <mergeCell ref="FO7:FX7"/>
    <mergeCell ref="FY7:GH7"/>
    <mergeCell ref="GI7:GR7"/>
    <mergeCell ref="EA7:EJ7"/>
    <mergeCell ref="IG6:IP6"/>
    <mergeCell ref="IQ6:IV6"/>
    <mergeCell ref="A7:J7"/>
    <mergeCell ref="K7:T7"/>
    <mergeCell ref="U7:AD7"/>
    <mergeCell ref="AE7:AN7"/>
    <mergeCell ref="AO7:AX7"/>
    <mergeCell ref="AY7:BH7"/>
    <mergeCell ref="IG7:IP7"/>
    <mergeCell ref="BS7:CB7"/>
    <mergeCell ref="FY6:GH6"/>
    <mergeCell ref="GI6:GR6"/>
    <mergeCell ref="GS6:HB6"/>
    <mergeCell ref="HC6:HL6"/>
    <mergeCell ref="BI6:BR6"/>
    <mergeCell ref="BS6:CB6"/>
    <mergeCell ref="CC6:CL6"/>
    <mergeCell ref="CM6:CV6"/>
    <mergeCell ref="DQ7:DZ7"/>
    <mergeCell ref="HM6:HV6"/>
    <mergeCell ref="HW6:IF6"/>
    <mergeCell ref="DQ6:DZ6"/>
    <mergeCell ref="EA6:EJ6"/>
    <mergeCell ref="EK6:ET6"/>
    <mergeCell ref="EU6:FD6"/>
    <mergeCell ref="FE6:FN6"/>
    <mergeCell ref="FO6:FX6"/>
    <mergeCell ref="B80:J80"/>
    <mergeCell ref="CW6:DF6"/>
    <mergeCell ref="DG6:DP6"/>
    <mergeCell ref="A6:J6"/>
    <mergeCell ref="K6:T6"/>
    <mergeCell ref="U6:AD6"/>
    <mergeCell ref="AE6:AN6"/>
    <mergeCell ref="AO6:AX6"/>
    <mergeCell ref="AY6:BH6"/>
    <mergeCell ref="BI7:BR7"/>
  </mergeCell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6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81"/>
  <sheetViews>
    <sheetView tabSelected="1" view="pageBreakPreview" zoomScaleSheetLayoutView="100" zoomScalePageLayoutView="0" workbookViewId="0" topLeftCell="A18">
      <selection activeCell="A14" sqref="A14:B57"/>
    </sheetView>
  </sheetViews>
  <sheetFormatPr defaultColWidth="9.00390625" defaultRowHeight="12.75"/>
  <cols>
    <col min="1" max="1" width="5.875" style="0" customWidth="1"/>
    <col min="2" max="2" width="41.875" style="0" customWidth="1"/>
    <col min="3" max="3" width="30.875" style="0" customWidth="1"/>
    <col min="4" max="4" width="34.00390625" style="0" customWidth="1"/>
    <col min="5" max="5" width="17.375" style="0" customWidth="1"/>
    <col min="6" max="6" width="16.625" style="0" customWidth="1"/>
    <col min="7" max="7" width="17.125" style="0" customWidth="1"/>
    <col min="8" max="8" width="15.00390625" style="0" customWidth="1"/>
    <col min="9" max="9" width="19.375" style="0" customWidth="1"/>
    <col min="10" max="10" width="16.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3" t="s">
        <v>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3" t="s">
        <v>3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5" t="s">
        <v>8</v>
      </c>
    </row>
    <row r="6" spans="1:10" ht="15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256" ht="16.5">
      <c r="A7" s="44" t="s">
        <v>103</v>
      </c>
      <c r="B7" s="44"/>
      <c r="C7" s="44"/>
      <c r="D7" s="44"/>
      <c r="E7" s="44"/>
      <c r="F7" s="44"/>
      <c r="G7" s="44"/>
      <c r="H7" s="44"/>
      <c r="I7" s="44"/>
      <c r="J7" s="44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ht="16.5">
      <c r="A8" s="44" t="s">
        <v>104</v>
      </c>
      <c r="B8" s="44"/>
      <c r="C8" s="44"/>
      <c r="D8" s="44"/>
      <c r="E8" s="44"/>
      <c r="F8" s="44"/>
      <c r="G8" s="44"/>
      <c r="H8" s="44"/>
      <c r="I8" s="44"/>
      <c r="J8" s="44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10" ht="16.5">
      <c r="A9" s="44" t="s">
        <v>123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ht="15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13" customFormat="1" ht="124.5" customHeight="1">
      <c r="A11" s="12" t="s">
        <v>0</v>
      </c>
      <c r="B11" s="12" t="s">
        <v>1</v>
      </c>
      <c r="C11" s="12" t="s">
        <v>5</v>
      </c>
      <c r="D11" s="12" t="s">
        <v>4</v>
      </c>
      <c r="E11" s="12" t="s">
        <v>10</v>
      </c>
      <c r="F11" s="12" t="s">
        <v>11</v>
      </c>
      <c r="G11" s="12" t="s">
        <v>9</v>
      </c>
      <c r="H11" s="12" t="s">
        <v>12</v>
      </c>
      <c r="I11" s="12" t="s">
        <v>13</v>
      </c>
      <c r="J11" s="12" t="s">
        <v>2</v>
      </c>
    </row>
    <row r="12" spans="1:10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</row>
    <row r="13" spans="1:10" ht="12.75">
      <c r="A13" s="35"/>
      <c r="B13" s="36" t="s">
        <v>184</v>
      </c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6">
        <v>1</v>
      </c>
      <c r="B14" s="18" t="s">
        <v>125</v>
      </c>
      <c r="C14" s="2"/>
      <c r="D14" s="2"/>
      <c r="E14" s="21">
        <v>1310.36</v>
      </c>
      <c r="F14" s="21">
        <v>1310.36</v>
      </c>
      <c r="G14" s="11" t="s">
        <v>102</v>
      </c>
      <c r="H14" s="11" t="s">
        <v>102</v>
      </c>
      <c r="I14" s="11" t="s">
        <v>102</v>
      </c>
      <c r="J14" s="10">
        <f>октябрь!J13+ноябрь!J13+декабрь!J13</f>
        <v>788.246306</v>
      </c>
    </row>
    <row r="15" spans="1:10" ht="12.75">
      <c r="A15" s="8">
        <v>2</v>
      </c>
      <c r="B15" s="7" t="s">
        <v>14</v>
      </c>
      <c r="C15" s="9" t="s">
        <v>49</v>
      </c>
      <c r="D15" s="9" t="s">
        <v>50</v>
      </c>
      <c r="E15" s="21">
        <v>1310.36</v>
      </c>
      <c r="F15" s="21">
        <v>1310.36</v>
      </c>
      <c r="G15" s="11" t="s">
        <v>102</v>
      </c>
      <c r="H15" s="11" t="s">
        <v>102</v>
      </c>
      <c r="I15" s="11" t="s">
        <v>102</v>
      </c>
      <c r="J15" s="10">
        <f>октябрь!J14+ноябрь!J14+декабрь!J14</f>
        <v>0.8031249999999999</v>
      </c>
    </row>
    <row r="16" spans="1:10" ht="12.75">
      <c r="A16" s="6">
        <v>3</v>
      </c>
      <c r="B16" s="7" t="s">
        <v>15</v>
      </c>
      <c r="C16" s="9" t="s">
        <v>51</v>
      </c>
      <c r="D16" s="9" t="s">
        <v>52</v>
      </c>
      <c r="E16" s="21">
        <v>1310.36</v>
      </c>
      <c r="F16" s="21">
        <v>1310.36</v>
      </c>
      <c r="G16" s="11" t="s">
        <v>102</v>
      </c>
      <c r="H16" s="11" t="s">
        <v>102</v>
      </c>
      <c r="I16" s="11" t="s">
        <v>102</v>
      </c>
      <c r="J16" s="10">
        <f>октябрь!J15+ноябрь!J15+декабрь!J15</f>
        <v>2.1277749999999997</v>
      </c>
    </row>
    <row r="17" spans="1:10" ht="12.75">
      <c r="A17" s="8">
        <v>4</v>
      </c>
      <c r="B17" s="7" t="s">
        <v>16</v>
      </c>
      <c r="C17" s="9" t="s">
        <v>51</v>
      </c>
      <c r="D17" s="9" t="s">
        <v>53</v>
      </c>
      <c r="E17" s="21">
        <v>1310.36</v>
      </c>
      <c r="F17" s="21">
        <v>1310.36</v>
      </c>
      <c r="G17" s="11" t="s">
        <v>102</v>
      </c>
      <c r="H17" s="11" t="s">
        <v>102</v>
      </c>
      <c r="I17" s="11" t="s">
        <v>102</v>
      </c>
      <c r="J17" s="10">
        <f>октябрь!J16+ноябрь!J16+декабрь!J16</f>
        <v>0.026993666666666694</v>
      </c>
    </row>
    <row r="18" spans="1:10" ht="12.75">
      <c r="A18" s="6">
        <v>5</v>
      </c>
      <c r="B18" s="7" t="s">
        <v>17</v>
      </c>
      <c r="C18" s="9" t="s">
        <v>51</v>
      </c>
      <c r="D18" s="9" t="s">
        <v>54</v>
      </c>
      <c r="E18" s="21">
        <v>1310.36</v>
      </c>
      <c r="F18" s="21">
        <v>1310.36</v>
      </c>
      <c r="G18" s="11" t="s">
        <v>102</v>
      </c>
      <c r="H18" s="11" t="s">
        <v>102</v>
      </c>
      <c r="I18" s="11" t="s">
        <v>102</v>
      </c>
      <c r="J18" s="10">
        <f>октябрь!J17+ноябрь!J17+декабрь!J17</f>
        <v>0.5602299999999999</v>
      </c>
    </row>
    <row r="19" spans="1:10" ht="12.75">
      <c r="A19" s="8">
        <v>6</v>
      </c>
      <c r="B19" s="7" t="s">
        <v>18</v>
      </c>
      <c r="C19" s="9" t="s">
        <v>55</v>
      </c>
      <c r="D19" s="9" t="s">
        <v>56</v>
      </c>
      <c r="E19" s="21">
        <v>1310.36</v>
      </c>
      <c r="F19" s="21">
        <v>1310.36</v>
      </c>
      <c r="G19" s="11" t="s">
        <v>102</v>
      </c>
      <c r="H19" s="11" t="s">
        <v>102</v>
      </c>
      <c r="I19" s="11" t="s">
        <v>102</v>
      </c>
      <c r="J19" s="10">
        <f>октябрь!J18+ноябрь!J18+декабрь!J18</f>
        <v>0</v>
      </c>
    </row>
    <row r="20" spans="1:10" ht="12.75">
      <c r="A20" s="6">
        <v>7</v>
      </c>
      <c r="B20" s="7" t="s">
        <v>19</v>
      </c>
      <c r="C20" s="9" t="s">
        <v>58</v>
      </c>
      <c r="D20" s="9" t="s">
        <v>59</v>
      </c>
      <c r="E20" s="21">
        <v>1310.36</v>
      </c>
      <c r="F20" s="21">
        <v>1310.36</v>
      </c>
      <c r="G20" s="11" t="s">
        <v>102</v>
      </c>
      <c r="H20" s="11" t="s">
        <v>102</v>
      </c>
      <c r="I20" s="11" t="s">
        <v>102</v>
      </c>
      <c r="J20" s="10">
        <f>октябрь!J19+ноябрь!J19+декабрь!J19</f>
        <v>3.5279529999999997</v>
      </c>
    </row>
    <row r="21" spans="1:10" ht="12.75">
      <c r="A21" s="8">
        <v>8</v>
      </c>
      <c r="B21" s="7" t="s">
        <v>20</v>
      </c>
      <c r="C21" s="9" t="s">
        <v>60</v>
      </c>
      <c r="D21" s="9" t="s">
        <v>61</v>
      </c>
      <c r="E21" s="21">
        <v>1310.36</v>
      </c>
      <c r="F21" s="21">
        <v>1310.36</v>
      </c>
      <c r="G21" s="11" t="s">
        <v>102</v>
      </c>
      <c r="H21" s="11" t="s">
        <v>102</v>
      </c>
      <c r="I21" s="11" t="s">
        <v>102</v>
      </c>
      <c r="J21" s="10">
        <f>октябрь!J20+ноябрь!J20+декабрь!J20</f>
        <v>12.173552</v>
      </c>
    </row>
    <row r="22" spans="1:10" ht="12.75">
      <c r="A22" s="6">
        <v>9</v>
      </c>
      <c r="B22" s="7" t="s">
        <v>21</v>
      </c>
      <c r="C22" s="9" t="s">
        <v>62</v>
      </c>
      <c r="D22" s="9" t="s">
        <v>63</v>
      </c>
      <c r="E22" s="21">
        <v>1310.36</v>
      </c>
      <c r="F22" s="21">
        <v>1310.36</v>
      </c>
      <c r="G22" s="11" t="s">
        <v>102</v>
      </c>
      <c r="H22" s="11" t="s">
        <v>102</v>
      </c>
      <c r="I22" s="11" t="s">
        <v>102</v>
      </c>
      <c r="J22" s="10">
        <f>октябрь!J21+ноябрь!J21+декабрь!J21</f>
        <v>41.54372899999999</v>
      </c>
    </row>
    <row r="23" spans="1:10" ht="12.75">
      <c r="A23" s="8">
        <v>10</v>
      </c>
      <c r="B23" s="7" t="s">
        <v>22</v>
      </c>
      <c r="C23" s="9" t="s">
        <v>64</v>
      </c>
      <c r="D23" s="9" t="s">
        <v>65</v>
      </c>
      <c r="E23" s="21">
        <v>1310.36</v>
      </c>
      <c r="F23" s="21">
        <v>1310.36</v>
      </c>
      <c r="G23" s="11" t="s">
        <v>102</v>
      </c>
      <c r="H23" s="11" t="s">
        <v>102</v>
      </c>
      <c r="I23" s="11" t="s">
        <v>102</v>
      </c>
      <c r="J23" s="10">
        <f>октябрь!J22+ноябрь!J22+декабрь!J22</f>
        <v>0.329944</v>
      </c>
    </row>
    <row r="24" spans="1:10" ht="12.75">
      <c r="A24" s="6">
        <v>11</v>
      </c>
      <c r="B24" s="18" t="s">
        <v>23</v>
      </c>
      <c r="C24" s="9" t="s">
        <v>66</v>
      </c>
      <c r="D24" s="9" t="s">
        <v>67</v>
      </c>
      <c r="E24" s="21">
        <v>1310.36</v>
      </c>
      <c r="F24" s="21">
        <v>1310.36</v>
      </c>
      <c r="G24" s="11" t="s">
        <v>102</v>
      </c>
      <c r="H24" s="11" t="s">
        <v>102</v>
      </c>
      <c r="I24" s="11" t="s">
        <v>102</v>
      </c>
      <c r="J24" s="10">
        <f>октябрь!J23+ноябрь!J23+декабрь!J23</f>
        <v>3.7689379999999995</v>
      </c>
    </row>
    <row r="25" spans="1:10" ht="12.75">
      <c r="A25" s="8">
        <v>12</v>
      </c>
      <c r="B25" s="19" t="s">
        <v>24</v>
      </c>
      <c r="C25" s="9" t="s">
        <v>68</v>
      </c>
      <c r="D25" s="9" t="s">
        <v>69</v>
      </c>
      <c r="E25" s="21">
        <v>1310.36</v>
      </c>
      <c r="F25" s="21">
        <v>1310.36</v>
      </c>
      <c r="G25" s="11" t="s">
        <v>102</v>
      </c>
      <c r="H25" s="11" t="s">
        <v>102</v>
      </c>
      <c r="I25" s="11" t="s">
        <v>102</v>
      </c>
      <c r="J25" s="10">
        <f>октябрь!J24+ноябрь!J24+декабрь!J24</f>
        <v>3.869974</v>
      </c>
    </row>
    <row r="26" spans="1:10" ht="12.75">
      <c r="A26" s="6">
        <v>13</v>
      </c>
      <c r="B26" s="19" t="s">
        <v>25</v>
      </c>
      <c r="C26" s="9" t="s">
        <v>68</v>
      </c>
      <c r="D26" s="9" t="s">
        <v>70</v>
      </c>
      <c r="E26" s="21">
        <v>1310.36</v>
      </c>
      <c r="F26" s="21">
        <v>1310.36</v>
      </c>
      <c r="G26" s="11" t="s">
        <v>102</v>
      </c>
      <c r="H26" s="11" t="s">
        <v>102</v>
      </c>
      <c r="I26" s="11" t="s">
        <v>102</v>
      </c>
      <c r="J26" s="10">
        <f>октябрь!J25+ноябрь!J25+декабрь!J25</f>
        <v>0.16978733333333326</v>
      </c>
    </row>
    <row r="27" spans="1:10" ht="12.75">
      <c r="A27" s="8">
        <v>14</v>
      </c>
      <c r="B27" s="7" t="s">
        <v>26</v>
      </c>
      <c r="C27" s="9" t="s">
        <v>71</v>
      </c>
      <c r="D27" s="9" t="s">
        <v>72</v>
      </c>
      <c r="E27" s="21">
        <v>1310.36</v>
      </c>
      <c r="F27" s="21">
        <v>1310.36</v>
      </c>
      <c r="G27" s="11" t="s">
        <v>102</v>
      </c>
      <c r="H27" s="11" t="s">
        <v>102</v>
      </c>
      <c r="I27" s="11" t="s">
        <v>102</v>
      </c>
      <c r="J27" s="10">
        <f>октябрь!J26+ноябрь!J26+декабрь!J26</f>
        <v>24.272172999999995</v>
      </c>
    </row>
    <row r="28" spans="1:10" ht="12.75">
      <c r="A28" s="6">
        <v>15</v>
      </c>
      <c r="B28" s="7" t="s">
        <v>27</v>
      </c>
      <c r="C28" s="9" t="s">
        <v>73</v>
      </c>
      <c r="D28" s="9" t="s">
        <v>74</v>
      </c>
      <c r="E28" s="21">
        <v>1310.36</v>
      </c>
      <c r="F28" s="21">
        <v>1310.36</v>
      </c>
      <c r="G28" s="11" t="s">
        <v>102</v>
      </c>
      <c r="H28" s="11" t="s">
        <v>102</v>
      </c>
      <c r="I28" s="11" t="s">
        <v>102</v>
      </c>
      <c r="J28" s="10">
        <f>октябрь!J27+ноябрь!J27+декабрь!J27</f>
        <v>0.028920999999999975</v>
      </c>
    </row>
    <row r="29" spans="1:10" ht="12.75">
      <c r="A29" s="8">
        <v>16</v>
      </c>
      <c r="B29" s="18" t="s">
        <v>28</v>
      </c>
      <c r="C29" s="9" t="s">
        <v>75</v>
      </c>
      <c r="D29" s="9" t="s">
        <v>76</v>
      </c>
      <c r="E29" s="21">
        <v>1310.36</v>
      </c>
      <c r="F29" s="21">
        <v>1310.36</v>
      </c>
      <c r="G29" s="11" t="s">
        <v>102</v>
      </c>
      <c r="H29" s="11" t="s">
        <v>102</v>
      </c>
      <c r="I29" s="11" t="s">
        <v>102</v>
      </c>
      <c r="J29" s="10">
        <f>октябрь!J28+ноябрь!J28+декабрь!J28</f>
        <v>41.63496900000001</v>
      </c>
    </row>
    <row r="30" spans="1:10" ht="12.75">
      <c r="A30" s="6">
        <v>17</v>
      </c>
      <c r="B30" s="7" t="s">
        <v>29</v>
      </c>
      <c r="C30" s="9" t="s">
        <v>77</v>
      </c>
      <c r="D30" s="9" t="s">
        <v>78</v>
      </c>
      <c r="E30" s="21">
        <v>1310.36</v>
      </c>
      <c r="F30" s="21">
        <v>1310.36</v>
      </c>
      <c r="G30" s="11" t="s">
        <v>102</v>
      </c>
      <c r="H30" s="11" t="s">
        <v>102</v>
      </c>
      <c r="I30" s="11" t="s">
        <v>102</v>
      </c>
      <c r="J30" s="10">
        <f>октябрь!J29+ноябрь!J29+декабрь!J29</f>
        <v>0</v>
      </c>
    </row>
    <row r="31" spans="1:10" ht="12.75">
      <c r="A31" s="8">
        <v>18</v>
      </c>
      <c r="B31" s="18" t="s">
        <v>30</v>
      </c>
      <c r="C31" s="9" t="s">
        <v>77</v>
      </c>
      <c r="D31" s="9" t="s">
        <v>79</v>
      </c>
      <c r="E31" s="21">
        <v>1310.36</v>
      </c>
      <c r="F31" s="21">
        <v>1310.36</v>
      </c>
      <c r="G31" s="11" t="s">
        <v>102</v>
      </c>
      <c r="H31" s="11" t="s">
        <v>102</v>
      </c>
      <c r="I31" s="11" t="s">
        <v>102</v>
      </c>
      <c r="J31" s="10">
        <f>октябрь!J30+ноябрь!J30+декабрь!J30</f>
        <v>43.261492000000004</v>
      </c>
    </row>
    <row r="32" spans="1:10" ht="12.75">
      <c r="A32" s="6">
        <v>19</v>
      </c>
      <c r="B32" s="7" t="s">
        <v>31</v>
      </c>
      <c r="C32" s="9" t="s">
        <v>77</v>
      </c>
      <c r="D32" s="9" t="s">
        <v>80</v>
      </c>
      <c r="E32" s="21">
        <v>1310.36</v>
      </c>
      <c r="F32" s="21">
        <v>1310.36</v>
      </c>
      <c r="G32" s="11" t="s">
        <v>102</v>
      </c>
      <c r="H32" s="11" t="s">
        <v>102</v>
      </c>
      <c r="I32" s="11" t="s">
        <v>102</v>
      </c>
      <c r="J32" s="10">
        <f>октябрь!J31+ноябрь!J31+декабрь!J31</f>
        <v>0.8864919999999998</v>
      </c>
    </row>
    <row r="33" spans="1:10" ht="12.75">
      <c r="A33" s="8">
        <v>20</v>
      </c>
      <c r="B33" s="18" t="s">
        <v>32</v>
      </c>
      <c r="C33" s="9" t="s">
        <v>77</v>
      </c>
      <c r="D33" s="9" t="s">
        <v>81</v>
      </c>
      <c r="E33" s="21">
        <v>1310.36</v>
      </c>
      <c r="F33" s="21">
        <v>1310.36</v>
      </c>
      <c r="G33" s="11" t="s">
        <v>102</v>
      </c>
      <c r="H33" s="11" t="s">
        <v>102</v>
      </c>
      <c r="I33" s="11" t="s">
        <v>102</v>
      </c>
      <c r="J33" s="10">
        <f>октябрь!J32+ноябрь!J32+декабрь!J32</f>
        <v>40.256942</v>
      </c>
    </row>
    <row r="34" spans="1:10" ht="12.75">
      <c r="A34" s="6">
        <v>21</v>
      </c>
      <c r="B34" s="7" t="s">
        <v>33</v>
      </c>
      <c r="C34" s="9" t="s">
        <v>32</v>
      </c>
      <c r="D34" s="9" t="s">
        <v>82</v>
      </c>
      <c r="E34" s="21">
        <v>1310.36</v>
      </c>
      <c r="F34" s="21">
        <v>1310.36</v>
      </c>
      <c r="G34" s="11" t="s">
        <v>102</v>
      </c>
      <c r="H34" s="11" t="s">
        <v>102</v>
      </c>
      <c r="I34" s="11" t="s">
        <v>102</v>
      </c>
      <c r="J34" s="10">
        <f>октябрь!J33+ноябрь!J33+декабрь!J33</f>
        <v>1.1944419999999998</v>
      </c>
    </row>
    <row r="35" spans="1:10" ht="12.75">
      <c r="A35" s="8">
        <v>22</v>
      </c>
      <c r="B35" s="18" t="s">
        <v>34</v>
      </c>
      <c r="C35" s="9" t="s">
        <v>83</v>
      </c>
      <c r="D35" s="9" t="s">
        <v>126</v>
      </c>
      <c r="E35" s="21">
        <v>1310.36</v>
      </c>
      <c r="F35" s="21">
        <v>1310.36</v>
      </c>
      <c r="G35" s="11" t="s">
        <v>102</v>
      </c>
      <c r="H35" s="11" t="s">
        <v>102</v>
      </c>
      <c r="I35" s="11" t="s">
        <v>102</v>
      </c>
      <c r="J35" s="10">
        <f>октябрь!J34+ноябрь!J34+декабрь!J34</f>
        <v>27.976391</v>
      </c>
    </row>
    <row r="36" spans="1:10" ht="12.75">
      <c r="A36" s="6">
        <v>23</v>
      </c>
      <c r="B36" s="7" t="s">
        <v>35</v>
      </c>
      <c r="C36" s="9" t="s">
        <v>84</v>
      </c>
      <c r="D36" s="9" t="s">
        <v>85</v>
      </c>
      <c r="E36" s="21">
        <v>1310.36</v>
      </c>
      <c r="F36" s="21">
        <v>1310.36</v>
      </c>
      <c r="G36" s="11" t="s">
        <v>102</v>
      </c>
      <c r="H36" s="11" t="s">
        <v>102</v>
      </c>
      <c r="I36" s="11" t="s">
        <v>102</v>
      </c>
      <c r="J36" s="10">
        <f>октябрь!J35+ноябрь!J35+декабрь!J35</f>
        <v>1.627967</v>
      </c>
    </row>
    <row r="37" spans="1:10" ht="12.75">
      <c r="A37" s="8">
        <v>24</v>
      </c>
      <c r="B37" s="7" t="s">
        <v>36</v>
      </c>
      <c r="C37" s="9" t="s">
        <v>84</v>
      </c>
      <c r="D37" s="9" t="s">
        <v>86</v>
      </c>
      <c r="E37" s="21">
        <v>1310.36</v>
      </c>
      <c r="F37" s="21">
        <v>1310.36</v>
      </c>
      <c r="G37" s="11" t="s">
        <v>102</v>
      </c>
      <c r="H37" s="11" t="s">
        <v>102</v>
      </c>
      <c r="I37" s="11" t="s">
        <v>102</v>
      </c>
      <c r="J37" s="10">
        <f>октябрь!J36+ноябрь!J36+декабрь!J36</f>
        <v>1.748424</v>
      </c>
    </row>
    <row r="38" spans="1:10" ht="12.75">
      <c r="A38" s="6">
        <v>25</v>
      </c>
      <c r="B38" s="7" t="s">
        <v>111</v>
      </c>
      <c r="C38" s="9" t="s">
        <v>84</v>
      </c>
      <c r="D38" s="7" t="s">
        <v>112</v>
      </c>
      <c r="E38" s="21">
        <v>1310.36</v>
      </c>
      <c r="F38" s="21">
        <v>1310.36</v>
      </c>
      <c r="G38" s="11" t="s">
        <v>102</v>
      </c>
      <c r="H38" s="11" t="s">
        <v>102</v>
      </c>
      <c r="I38" s="11" t="s">
        <v>102</v>
      </c>
      <c r="J38" s="10">
        <f>октябрь!J37+ноябрь!J37+декабрь!J37</f>
        <v>0.4029605263157895</v>
      </c>
    </row>
    <row r="39" spans="1:10" ht="12.75">
      <c r="A39" s="8">
        <v>26</v>
      </c>
      <c r="B39" s="7" t="s">
        <v>37</v>
      </c>
      <c r="C39" s="9" t="s">
        <v>87</v>
      </c>
      <c r="D39" s="9" t="s">
        <v>88</v>
      </c>
      <c r="E39" s="21">
        <v>1310.36</v>
      </c>
      <c r="F39" s="21">
        <v>1310.36</v>
      </c>
      <c r="G39" s="11" t="s">
        <v>102</v>
      </c>
      <c r="H39" s="11" t="s">
        <v>102</v>
      </c>
      <c r="I39" s="11" t="s">
        <v>102</v>
      </c>
      <c r="J39" s="10">
        <f>октябрь!J38+ноябрь!J38+декабрь!J38</f>
        <v>140</v>
      </c>
    </row>
    <row r="40" spans="1:10" ht="12.75">
      <c r="A40" s="6">
        <v>27</v>
      </c>
      <c r="B40" s="18" t="s">
        <v>38</v>
      </c>
      <c r="C40" s="9" t="s">
        <v>57</v>
      </c>
      <c r="D40" s="9" t="s">
        <v>89</v>
      </c>
      <c r="E40" s="21">
        <v>1310.36</v>
      </c>
      <c r="F40" s="21">
        <v>1310.36</v>
      </c>
      <c r="G40" s="11" t="s">
        <v>102</v>
      </c>
      <c r="H40" s="11" t="s">
        <v>102</v>
      </c>
      <c r="I40" s="11" t="s">
        <v>102</v>
      </c>
      <c r="J40" s="10">
        <f>октябрь!J39+ноябрь!J39+декабрь!J39</f>
        <v>122.77530099999998</v>
      </c>
    </row>
    <row r="41" spans="1:10" ht="12.75">
      <c r="A41" s="8">
        <v>28</v>
      </c>
      <c r="B41" s="7" t="s">
        <v>39</v>
      </c>
      <c r="C41" s="9" t="s">
        <v>90</v>
      </c>
      <c r="D41" s="9" t="s">
        <v>91</v>
      </c>
      <c r="E41" s="21">
        <v>1310.36</v>
      </c>
      <c r="F41" s="21">
        <v>1310.36</v>
      </c>
      <c r="G41" s="11" t="s">
        <v>102</v>
      </c>
      <c r="H41" s="11" t="s">
        <v>102</v>
      </c>
      <c r="I41" s="11" t="s">
        <v>102</v>
      </c>
      <c r="J41" s="10">
        <f>октябрь!J40+ноябрь!J40+декабрь!J40</f>
        <v>12.675301</v>
      </c>
    </row>
    <row r="42" spans="1:10" ht="12.75">
      <c r="A42" s="6">
        <v>29</v>
      </c>
      <c r="B42" s="20" t="s">
        <v>40</v>
      </c>
      <c r="C42" s="9" t="s">
        <v>90</v>
      </c>
      <c r="D42" s="9" t="s">
        <v>41</v>
      </c>
      <c r="E42" s="21">
        <v>1310.36</v>
      </c>
      <c r="F42" s="21">
        <v>1310.36</v>
      </c>
      <c r="G42" s="11" t="s">
        <v>102</v>
      </c>
      <c r="H42" s="11" t="s">
        <v>102</v>
      </c>
      <c r="I42" s="11" t="s">
        <v>102</v>
      </c>
      <c r="J42" s="10">
        <f>октябрь!J41+ноябрь!J41+декабрь!J41</f>
        <v>111.86258699999999</v>
      </c>
    </row>
    <row r="43" spans="1:10" ht="12.75">
      <c r="A43" s="8">
        <v>30</v>
      </c>
      <c r="B43" s="18" t="s">
        <v>41</v>
      </c>
      <c r="C43" s="9" t="s">
        <v>92</v>
      </c>
      <c r="D43" s="9" t="s">
        <v>93</v>
      </c>
      <c r="E43" s="21">
        <v>1310.36</v>
      </c>
      <c r="F43" s="21">
        <v>1310.36</v>
      </c>
      <c r="G43" s="11" t="s">
        <v>102</v>
      </c>
      <c r="H43" s="11" t="s">
        <v>102</v>
      </c>
      <c r="I43" s="11" t="s">
        <v>102</v>
      </c>
      <c r="J43" s="10">
        <f>октябрь!J42+ноябрь!J42+декабрь!J42</f>
        <v>8.594026</v>
      </c>
    </row>
    <row r="44" spans="1:10" ht="12.75">
      <c r="A44" s="6">
        <v>31</v>
      </c>
      <c r="B44" s="7" t="s">
        <v>42</v>
      </c>
      <c r="C44" s="9" t="s">
        <v>41</v>
      </c>
      <c r="D44" s="9" t="s">
        <v>94</v>
      </c>
      <c r="E44" s="21">
        <v>1310.36</v>
      </c>
      <c r="F44" s="21">
        <v>1310.36</v>
      </c>
      <c r="G44" s="11" t="s">
        <v>102</v>
      </c>
      <c r="H44" s="11" t="s">
        <v>102</v>
      </c>
      <c r="I44" s="11" t="s">
        <v>102</v>
      </c>
      <c r="J44" s="10">
        <f>октябрь!J43+ноябрь!J43+декабрь!J43</f>
        <v>8.811184999999998</v>
      </c>
    </row>
    <row r="45" spans="1:10" ht="12.75">
      <c r="A45" s="8">
        <v>32</v>
      </c>
      <c r="B45" s="7" t="s">
        <v>43</v>
      </c>
      <c r="C45" s="9" t="s">
        <v>41</v>
      </c>
      <c r="D45" s="9" t="s">
        <v>95</v>
      </c>
      <c r="E45" s="21">
        <v>1310.36</v>
      </c>
      <c r="F45" s="21">
        <v>1310.36</v>
      </c>
      <c r="G45" s="11" t="s">
        <v>102</v>
      </c>
      <c r="H45" s="11" t="s">
        <v>102</v>
      </c>
      <c r="I45" s="11" t="s">
        <v>102</v>
      </c>
      <c r="J45" s="10">
        <f>октябрь!J44+ноябрь!J44+декабрь!J44</f>
        <v>3.9199409999999997</v>
      </c>
    </row>
    <row r="46" spans="1:10" ht="12.75">
      <c r="A46" s="6">
        <v>33</v>
      </c>
      <c r="B46" s="7" t="s">
        <v>44</v>
      </c>
      <c r="C46" s="14" t="s">
        <v>41</v>
      </c>
      <c r="D46" s="14" t="s">
        <v>96</v>
      </c>
      <c r="E46" s="21">
        <v>1310.36</v>
      </c>
      <c r="F46" s="21">
        <v>1310.36</v>
      </c>
      <c r="G46" s="11" t="s">
        <v>102</v>
      </c>
      <c r="H46" s="11" t="s">
        <v>102</v>
      </c>
      <c r="I46" s="11" t="s">
        <v>102</v>
      </c>
      <c r="J46" s="10">
        <f>октябрь!J45+ноябрь!J45+декабрь!J45</f>
        <v>5.846335</v>
      </c>
    </row>
    <row r="47" spans="1:10" ht="12.75">
      <c r="A47" s="8">
        <v>34</v>
      </c>
      <c r="B47" s="7" t="s">
        <v>124</v>
      </c>
      <c r="C47" s="14" t="s">
        <v>41</v>
      </c>
      <c r="D47" s="14" t="s">
        <v>128</v>
      </c>
      <c r="E47" s="21">
        <v>1310.36</v>
      </c>
      <c r="F47" s="21">
        <v>1310.36</v>
      </c>
      <c r="G47" s="11" t="s">
        <v>102</v>
      </c>
      <c r="H47" s="11" t="s">
        <v>102</v>
      </c>
      <c r="I47" s="11" t="s">
        <v>102</v>
      </c>
      <c r="J47" s="10">
        <f>октябрь!J46+ноябрь!J46+декабрь!J46</f>
        <v>3.5664192562747687</v>
      </c>
    </row>
    <row r="48" spans="1:10" ht="12.75">
      <c r="A48" s="6">
        <v>35</v>
      </c>
      <c r="B48" s="7" t="s">
        <v>45</v>
      </c>
      <c r="C48" s="9" t="s">
        <v>41</v>
      </c>
      <c r="D48" s="9" t="s">
        <v>97</v>
      </c>
      <c r="E48" s="21">
        <v>1310.36</v>
      </c>
      <c r="F48" s="21">
        <v>1310.36</v>
      </c>
      <c r="G48" s="11" t="s">
        <v>102</v>
      </c>
      <c r="H48" s="11" t="s">
        <v>102</v>
      </c>
      <c r="I48" s="11" t="s">
        <v>102</v>
      </c>
      <c r="J48" s="10">
        <f>октябрь!J47+ноябрь!J47+декабрь!J47</f>
        <v>19.106526000000002</v>
      </c>
    </row>
    <row r="49" spans="1:10" ht="12.75">
      <c r="A49" s="8">
        <v>36</v>
      </c>
      <c r="B49" s="18" t="s">
        <v>113</v>
      </c>
      <c r="C49" s="9" t="s">
        <v>41</v>
      </c>
      <c r="D49" s="9" t="s">
        <v>109</v>
      </c>
      <c r="E49" s="21">
        <v>1310.36</v>
      </c>
      <c r="F49" s="21">
        <v>1310.36</v>
      </c>
      <c r="G49" s="11" t="s">
        <v>102</v>
      </c>
      <c r="H49" s="11" t="s">
        <v>102</v>
      </c>
      <c r="I49" s="11" t="s">
        <v>102</v>
      </c>
      <c r="J49" s="10">
        <f>октябрь!J48+ноябрь!J48+декабрь!J48</f>
        <v>104.72642300000001</v>
      </c>
    </row>
    <row r="50" spans="1:10" ht="12.75">
      <c r="A50" s="6">
        <v>37</v>
      </c>
      <c r="B50" s="7" t="s">
        <v>46</v>
      </c>
      <c r="C50" s="9" t="s">
        <v>106</v>
      </c>
      <c r="D50" s="9" t="s">
        <v>98</v>
      </c>
      <c r="E50" s="21">
        <v>1310.36</v>
      </c>
      <c r="F50" s="21">
        <v>1310.36</v>
      </c>
      <c r="G50" s="11" t="s">
        <v>102</v>
      </c>
      <c r="H50" s="11" t="s">
        <v>102</v>
      </c>
      <c r="I50" s="11" t="s">
        <v>102</v>
      </c>
      <c r="J50" s="10">
        <f>октябрь!J49+ноябрь!J49+декабрь!J49</f>
        <v>3.0091699999999997</v>
      </c>
    </row>
    <row r="51" spans="1:10" ht="12.75">
      <c r="A51" s="8">
        <v>38</v>
      </c>
      <c r="B51" s="7" t="s">
        <v>105</v>
      </c>
      <c r="C51" s="9" t="s">
        <v>106</v>
      </c>
      <c r="D51" s="9" t="s">
        <v>107</v>
      </c>
      <c r="E51" s="21">
        <v>1310.36</v>
      </c>
      <c r="F51" s="21">
        <v>1310.36</v>
      </c>
      <c r="G51" s="11" t="s">
        <v>102</v>
      </c>
      <c r="H51" s="11" t="s">
        <v>102</v>
      </c>
      <c r="I51" s="11" t="s">
        <v>102</v>
      </c>
      <c r="J51" s="10">
        <f>октябрь!J50+ноябрь!J50+декабрь!J50</f>
        <v>31.942157000000005</v>
      </c>
    </row>
    <row r="52" spans="1:10" ht="12.75" customHeight="1">
      <c r="A52" s="6">
        <v>39</v>
      </c>
      <c r="B52" s="15" t="s">
        <v>114</v>
      </c>
      <c r="C52" s="9" t="s">
        <v>41</v>
      </c>
      <c r="D52" s="9" t="s">
        <v>127</v>
      </c>
      <c r="E52" s="21">
        <v>1310.36</v>
      </c>
      <c r="F52" s="21">
        <v>1310.36</v>
      </c>
      <c r="G52" s="11" t="s">
        <v>102</v>
      </c>
      <c r="H52" s="11" t="s">
        <v>102</v>
      </c>
      <c r="I52" s="11" t="s">
        <v>102</v>
      </c>
      <c r="J52" s="10">
        <f>октябрь!J51+ноябрь!J51+декабрь!J51</f>
        <v>61.907177</v>
      </c>
    </row>
    <row r="53" spans="1:10" ht="12.75" customHeight="1">
      <c r="A53" s="8">
        <v>40</v>
      </c>
      <c r="B53" s="7" t="s">
        <v>47</v>
      </c>
      <c r="C53" s="16" t="s">
        <v>114</v>
      </c>
      <c r="D53" s="9" t="s">
        <v>99</v>
      </c>
      <c r="E53" s="21">
        <v>1310.36</v>
      </c>
      <c r="F53" s="21">
        <v>1310.36</v>
      </c>
      <c r="G53" s="11" t="s">
        <v>102</v>
      </c>
      <c r="H53" s="11" t="s">
        <v>102</v>
      </c>
      <c r="I53" s="11" t="s">
        <v>102</v>
      </c>
      <c r="J53" s="10">
        <f>октябрь!J52+ноябрь!J52+декабрь!J52</f>
        <v>4.541237</v>
      </c>
    </row>
    <row r="54" spans="1:10" ht="12.75" customHeight="1">
      <c r="A54" s="6">
        <v>41</v>
      </c>
      <c r="B54" s="7" t="s">
        <v>115</v>
      </c>
      <c r="C54" s="16" t="s">
        <v>114</v>
      </c>
      <c r="D54" s="7" t="s">
        <v>116</v>
      </c>
      <c r="E54" s="21">
        <v>1310.36</v>
      </c>
      <c r="F54" s="21">
        <v>1310.36</v>
      </c>
      <c r="G54" s="11" t="s">
        <v>102</v>
      </c>
      <c r="H54" s="11" t="s">
        <v>102</v>
      </c>
      <c r="I54" s="11" t="s">
        <v>102</v>
      </c>
      <c r="J54" s="10">
        <f>октябрь!J53+ноябрь!J53+декабрь!J53</f>
        <v>1.734094207397622</v>
      </c>
    </row>
    <row r="55" spans="1:10" ht="12.75" customHeight="1">
      <c r="A55" s="8">
        <v>42</v>
      </c>
      <c r="B55" s="7" t="s">
        <v>117</v>
      </c>
      <c r="C55" s="16" t="s">
        <v>114</v>
      </c>
      <c r="D55" s="7" t="s">
        <v>118</v>
      </c>
      <c r="E55" s="21">
        <v>1310.36</v>
      </c>
      <c r="F55" s="21">
        <v>1310.36</v>
      </c>
      <c r="G55" s="11" t="s">
        <v>102</v>
      </c>
      <c r="H55" s="11" t="s">
        <v>102</v>
      </c>
      <c r="I55" s="11" t="s">
        <v>102</v>
      </c>
      <c r="J55" s="10">
        <f>октябрь!J54+ноябрь!J54+декабрь!J54</f>
        <v>3.440331414795244</v>
      </c>
    </row>
    <row r="56" spans="1:10" ht="12.75" customHeight="1">
      <c r="A56" s="6">
        <v>43</v>
      </c>
      <c r="B56" s="7" t="s">
        <v>119</v>
      </c>
      <c r="C56" s="16" t="s">
        <v>114</v>
      </c>
      <c r="D56" s="7" t="s">
        <v>120</v>
      </c>
      <c r="E56" s="21">
        <v>1310.36</v>
      </c>
      <c r="F56" s="21">
        <v>1310.36</v>
      </c>
      <c r="G56" s="11" t="s">
        <v>102</v>
      </c>
      <c r="H56" s="11" t="s">
        <v>102</v>
      </c>
      <c r="I56" s="11" t="s">
        <v>102</v>
      </c>
      <c r="J56" s="10">
        <f>октябрь!J55+ноябрь!J55+декабрь!J55</f>
        <v>6.127920199471598</v>
      </c>
    </row>
    <row r="57" spans="1:10" ht="12.75" customHeight="1">
      <c r="A57" s="8">
        <v>44</v>
      </c>
      <c r="B57" s="7" t="s">
        <v>48</v>
      </c>
      <c r="C57" s="17" t="s">
        <v>100</v>
      </c>
      <c r="D57" s="17" t="s">
        <v>101</v>
      </c>
      <c r="E57" s="21">
        <v>1310.36</v>
      </c>
      <c r="F57" s="21">
        <v>1310.36</v>
      </c>
      <c r="G57" s="11" t="s">
        <v>102</v>
      </c>
      <c r="H57" s="11" t="s">
        <v>102</v>
      </c>
      <c r="I57" s="11" t="s">
        <v>102</v>
      </c>
      <c r="J57" s="10">
        <f>октябрь!J56+ноябрь!J56+декабрь!J56</f>
        <v>79.68031009999999</v>
      </c>
    </row>
    <row r="58" spans="1:10" ht="12.75">
      <c r="A58" s="32"/>
      <c r="B58" s="33" t="s">
        <v>183</v>
      </c>
      <c r="C58" s="34"/>
      <c r="D58" s="34"/>
      <c r="E58" s="34"/>
      <c r="F58" s="34"/>
      <c r="G58" s="34"/>
      <c r="H58" s="34"/>
      <c r="I58" s="34"/>
      <c r="J58" s="34"/>
    </row>
    <row r="59" spans="1:10" ht="12.75">
      <c r="A59" s="8">
        <v>45</v>
      </c>
      <c r="B59" s="24" t="s">
        <v>57</v>
      </c>
      <c r="C59" s="28"/>
      <c r="D59" s="28"/>
      <c r="E59" s="30">
        <v>1310.36</v>
      </c>
      <c r="F59" s="30">
        <v>1310.36</v>
      </c>
      <c r="G59" s="23" t="s">
        <v>102</v>
      </c>
      <c r="H59" s="23" t="s">
        <v>102</v>
      </c>
      <c r="I59" s="23" t="s">
        <v>102</v>
      </c>
      <c r="J59" s="41">
        <v>1.8596000000000001</v>
      </c>
    </row>
    <row r="60" spans="1:10" ht="12.75">
      <c r="A60" s="8">
        <v>46</v>
      </c>
      <c r="B60" s="25" t="s">
        <v>129</v>
      </c>
      <c r="C60" s="29"/>
      <c r="D60" s="29"/>
      <c r="E60" s="30">
        <v>1310.36</v>
      </c>
      <c r="F60" s="30">
        <v>1310.36</v>
      </c>
      <c r="G60" s="23" t="s">
        <v>102</v>
      </c>
      <c r="H60" s="23" t="s">
        <v>102</v>
      </c>
      <c r="I60" s="23" t="s">
        <v>102</v>
      </c>
      <c r="J60" s="41">
        <v>4.2215</v>
      </c>
    </row>
    <row r="61" spans="1:10" ht="25.5">
      <c r="A61" s="8">
        <v>47</v>
      </c>
      <c r="B61" s="26" t="s">
        <v>130</v>
      </c>
      <c r="C61" s="12" t="s">
        <v>131</v>
      </c>
      <c r="D61" s="12" t="s">
        <v>132</v>
      </c>
      <c r="E61" s="30">
        <v>1310.36</v>
      </c>
      <c r="F61" s="30">
        <v>1310.36</v>
      </c>
      <c r="G61" s="23" t="s">
        <v>102</v>
      </c>
      <c r="H61" s="23" t="s">
        <v>102</v>
      </c>
      <c r="I61" s="23" t="s">
        <v>102</v>
      </c>
      <c r="J61" s="41">
        <v>0.2603</v>
      </c>
    </row>
    <row r="62" spans="1:10" ht="12.75">
      <c r="A62" s="8">
        <v>48</v>
      </c>
      <c r="B62" s="26" t="s">
        <v>133</v>
      </c>
      <c r="C62" s="12" t="s">
        <v>134</v>
      </c>
      <c r="D62" s="12" t="s">
        <v>135</v>
      </c>
      <c r="E62" s="30">
        <v>1310.36</v>
      </c>
      <c r="F62" s="30">
        <v>1310.36</v>
      </c>
      <c r="G62" s="23" t="s">
        <v>102</v>
      </c>
      <c r="H62" s="23" t="s">
        <v>102</v>
      </c>
      <c r="I62" s="23" t="s">
        <v>102</v>
      </c>
      <c r="J62" s="41">
        <v>0.0005200000000000001</v>
      </c>
    </row>
    <row r="63" spans="1:10" ht="12.75">
      <c r="A63" s="8">
        <v>49</v>
      </c>
      <c r="B63" s="26" t="s">
        <v>136</v>
      </c>
      <c r="C63" s="12" t="s">
        <v>137</v>
      </c>
      <c r="D63" s="12" t="s">
        <v>138</v>
      </c>
      <c r="E63" s="30">
        <v>1310.36</v>
      </c>
      <c r="F63" s="30">
        <v>1310.36</v>
      </c>
      <c r="G63" s="23" t="s">
        <v>102</v>
      </c>
      <c r="H63" s="23" t="s">
        <v>102</v>
      </c>
      <c r="I63" s="23" t="s">
        <v>102</v>
      </c>
      <c r="J63" s="41">
        <v>0.0026</v>
      </c>
    </row>
    <row r="64" spans="1:10" ht="12.75">
      <c r="A64" s="8">
        <v>50</v>
      </c>
      <c r="B64" s="26" t="s">
        <v>139</v>
      </c>
      <c r="C64" s="12" t="s">
        <v>140</v>
      </c>
      <c r="D64" s="12" t="s">
        <v>141</v>
      </c>
      <c r="E64" s="30">
        <v>1310.36</v>
      </c>
      <c r="F64" s="30">
        <v>1310.36</v>
      </c>
      <c r="G64" s="23" t="s">
        <v>102</v>
      </c>
      <c r="H64" s="23" t="s">
        <v>102</v>
      </c>
      <c r="I64" s="23" t="s">
        <v>102</v>
      </c>
      <c r="J64" s="41">
        <v>0.013000000000000001</v>
      </c>
    </row>
    <row r="65" spans="1:10" ht="12.75">
      <c r="A65" s="8">
        <v>51</v>
      </c>
      <c r="B65" s="26" t="s">
        <v>142</v>
      </c>
      <c r="C65" s="12" t="s">
        <v>143</v>
      </c>
      <c r="D65" s="12" t="s">
        <v>144</v>
      </c>
      <c r="E65" s="30">
        <v>1310.36</v>
      </c>
      <c r="F65" s="30">
        <v>1310.36</v>
      </c>
      <c r="G65" s="23" t="s">
        <v>102</v>
      </c>
      <c r="H65" s="23" t="s">
        <v>102</v>
      </c>
      <c r="I65" s="23" t="s">
        <v>102</v>
      </c>
      <c r="J65" s="41">
        <v>0.024</v>
      </c>
    </row>
    <row r="66" spans="1:10" ht="25.5">
      <c r="A66" s="8">
        <v>52</v>
      </c>
      <c r="B66" s="26" t="s">
        <v>145</v>
      </c>
      <c r="C66" s="12" t="s">
        <v>146</v>
      </c>
      <c r="D66" s="12" t="s">
        <v>147</v>
      </c>
      <c r="E66" s="30">
        <v>1310.36</v>
      </c>
      <c r="F66" s="30">
        <v>1310.36</v>
      </c>
      <c r="G66" s="23" t="s">
        <v>102</v>
      </c>
      <c r="H66" s="23" t="s">
        <v>102</v>
      </c>
      <c r="I66" s="23" t="s">
        <v>102</v>
      </c>
      <c r="J66" s="41">
        <v>0.00252</v>
      </c>
    </row>
    <row r="67" spans="1:10" ht="25.5">
      <c r="A67" s="8">
        <v>53</v>
      </c>
      <c r="B67" s="26" t="s">
        <v>148</v>
      </c>
      <c r="C67" s="12" t="s">
        <v>149</v>
      </c>
      <c r="D67" s="12" t="s">
        <v>150</v>
      </c>
      <c r="E67" s="30">
        <v>1310.36</v>
      </c>
      <c r="F67" s="30">
        <v>1310.36</v>
      </c>
      <c r="G67" s="23" t="s">
        <v>102</v>
      </c>
      <c r="H67" s="23" t="s">
        <v>102</v>
      </c>
      <c r="I67" s="23" t="s">
        <v>102</v>
      </c>
      <c r="J67" s="41">
        <v>0.0012000000000000001</v>
      </c>
    </row>
    <row r="68" spans="1:10" ht="25.5">
      <c r="A68" s="8">
        <v>54</v>
      </c>
      <c r="B68" s="26" t="s">
        <v>151</v>
      </c>
      <c r="C68" s="12" t="s">
        <v>152</v>
      </c>
      <c r="D68" s="12" t="s">
        <v>153</v>
      </c>
      <c r="E68" s="30">
        <v>1310.36</v>
      </c>
      <c r="F68" s="30">
        <v>1310.36</v>
      </c>
      <c r="G68" s="23" t="s">
        <v>102</v>
      </c>
      <c r="H68" s="23" t="s">
        <v>102</v>
      </c>
      <c r="I68" s="23" t="s">
        <v>102</v>
      </c>
      <c r="J68" s="41">
        <v>0.00272</v>
      </c>
    </row>
    <row r="69" spans="1:10" ht="25.5">
      <c r="A69" s="8">
        <v>55</v>
      </c>
      <c r="B69" s="26" t="s">
        <v>154</v>
      </c>
      <c r="C69" s="12" t="s">
        <v>155</v>
      </c>
      <c r="D69" s="12" t="s">
        <v>156</v>
      </c>
      <c r="E69" s="30">
        <v>1310.36</v>
      </c>
      <c r="F69" s="30">
        <v>1310.36</v>
      </c>
      <c r="G69" s="23" t="s">
        <v>102</v>
      </c>
      <c r="H69" s="23" t="s">
        <v>102</v>
      </c>
      <c r="I69" s="23" t="s">
        <v>102</v>
      </c>
      <c r="J69" s="41">
        <v>0.006700000000000001</v>
      </c>
    </row>
    <row r="70" spans="1:10" ht="12.75">
      <c r="A70" s="8">
        <v>56</v>
      </c>
      <c r="B70" s="25" t="s">
        <v>157</v>
      </c>
      <c r="C70" s="12"/>
      <c r="D70" s="12"/>
      <c r="E70" s="30">
        <v>1310.36</v>
      </c>
      <c r="F70" s="30">
        <v>1310.36</v>
      </c>
      <c r="G70" s="23" t="s">
        <v>102</v>
      </c>
      <c r="H70" s="23" t="s">
        <v>102</v>
      </c>
      <c r="I70" s="23" t="s">
        <v>102</v>
      </c>
      <c r="J70" s="41">
        <v>0.6936</v>
      </c>
    </row>
    <row r="71" spans="1:10" ht="12.75">
      <c r="A71" s="8">
        <v>57</v>
      </c>
      <c r="B71" s="26" t="s">
        <v>158</v>
      </c>
      <c r="C71" s="12" t="s">
        <v>159</v>
      </c>
      <c r="D71" s="12" t="s">
        <v>160</v>
      </c>
      <c r="E71" s="30">
        <v>1310.36</v>
      </c>
      <c r="F71" s="30">
        <v>1310.36</v>
      </c>
      <c r="G71" s="23" t="s">
        <v>102</v>
      </c>
      <c r="H71" s="23" t="s">
        <v>102</v>
      </c>
      <c r="I71" s="23" t="s">
        <v>102</v>
      </c>
      <c r="J71" s="41">
        <v>0.0027</v>
      </c>
    </row>
    <row r="72" spans="1:10" ht="12.75">
      <c r="A72" s="8">
        <v>58</v>
      </c>
      <c r="B72" s="26" t="s">
        <v>161</v>
      </c>
      <c r="C72" s="12" t="s">
        <v>162</v>
      </c>
      <c r="D72" s="12" t="s">
        <v>163</v>
      </c>
      <c r="E72" s="30">
        <v>1310.36</v>
      </c>
      <c r="F72" s="30">
        <v>1310.36</v>
      </c>
      <c r="G72" s="23" t="s">
        <v>102</v>
      </c>
      <c r="H72" s="23" t="s">
        <v>102</v>
      </c>
      <c r="I72" s="23" t="s">
        <v>102</v>
      </c>
      <c r="J72" s="41">
        <v>0.000277</v>
      </c>
    </row>
    <row r="73" spans="1:10" ht="12.75">
      <c r="A73" s="8">
        <v>59</v>
      </c>
      <c r="B73" s="26" t="s">
        <v>164</v>
      </c>
      <c r="C73" s="12" t="s">
        <v>165</v>
      </c>
      <c r="D73" s="12" t="s">
        <v>166</v>
      </c>
      <c r="E73" s="30">
        <v>1310.36</v>
      </c>
      <c r="F73" s="30">
        <v>1310.36</v>
      </c>
      <c r="G73" s="23" t="s">
        <v>102</v>
      </c>
      <c r="H73" s="23" t="s">
        <v>102</v>
      </c>
      <c r="I73" s="23" t="s">
        <v>102</v>
      </c>
      <c r="J73" s="41">
        <v>0.0015</v>
      </c>
    </row>
    <row r="74" spans="1:10" ht="12.75">
      <c r="A74" s="8">
        <v>60</v>
      </c>
      <c r="B74" s="26" t="s">
        <v>167</v>
      </c>
      <c r="C74" s="12" t="s">
        <v>168</v>
      </c>
      <c r="D74" s="12" t="s">
        <v>169</v>
      </c>
      <c r="E74" s="30">
        <v>1310.36</v>
      </c>
      <c r="F74" s="30">
        <v>1310.36</v>
      </c>
      <c r="G74" s="23" t="s">
        <v>102</v>
      </c>
      <c r="H74" s="23" t="s">
        <v>102</v>
      </c>
      <c r="I74" s="23" t="s">
        <v>102</v>
      </c>
      <c r="J74" s="41">
        <v>0.0012000000000000001</v>
      </c>
    </row>
    <row r="75" spans="1:10" ht="12.75">
      <c r="A75" s="8">
        <v>61</v>
      </c>
      <c r="B75" s="26" t="s">
        <v>170</v>
      </c>
      <c r="C75" s="12" t="s">
        <v>171</v>
      </c>
      <c r="D75" s="12" t="s">
        <v>172</v>
      </c>
      <c r="E75" s="30">
        <v>1310.36</v>
      </c>
      <c r="F75" s="30">
        <v>1310.36</v>
      </c>
      <c r="G75" s="23" t="s">
        <v>102</v>
      </c>
      <c r="H75" s="23" t="s">
        <v>102</v>
      </c>
      <c r="I75" s="23" t="s">
        <v>102</v>
      </c>
      <c r="J75" s="41">
        <v>0.0005300000000000001</v>
      </c>
    </row>
    <row r="76" spans="1:10" ht="12.75">
      <c r="A76" s="31"/>
      <c r="B76" s="27" t="s">
        <v>173</v>
      </c>
      <c r="C76" s="12"/>
      <c r="D76" s="12"/>
      <c r="E76" s="30">
        <v>1310.36</v>
      </c>
      <c r="F76" s="30">
        <v>1310.36</v>
      </c>
      <c r="G76" s="23" t="s">
        <v>102</v>
      </c>
      <c r="H76" s="23" t="s">
        <v>102</v>
      </c>
      <c r="I76" s="23" t="s">
        <v>102</v>
      </c>
      <c r="J76" s="41">
        <v>0</v>
      </c>
    </row>
    <row r="77" spans="1:10" ht="12.75">
      <c r="A77" s="2">
        <v>62</v>
      </c>
      <c r="B77" s="26" t="s">
        <v>174</v>
      </c>
      <c r="C77" s="12" t="s">
        <v>175</v>
      </c>
      <c r="D77" s="12" t="s">
        <v>176</v>
      </c>
      <c r="E77" s="30">
        <v>1310.36</v>
      </c>
      <c r="F77" s="30">
        <v>1310.36</v>
      </c>
      <c r="G77" s="23" t="s">
        <v>102</v>
      </c>
      <c r="H77" s="23" t="s">
        <v>102</v>
      </c>
      <c r="I77" s="23" t="s">
        <v>102</v>
      </c>
      <c r="J77" s="41">
        <v>0.0179</v>
      </c>
    </row>
    <row r="78" spans="1:10" ht="12.75">
      <c r="A78" s="2">
        <v>63</v>
      </c>
      <c r="B78" s="26" t="s">
        <v>177</v>
      </c>
      <c r="C78" s="12" t="s">
        <v>178</v>
      </c>
      <c r="D78" s="12" t="s">
        <v>179</v>
      </c>
      <c r="E78" s="30">
        <v>1310.36</v>
      </c>
      <c r="F78" s="30">
        <v>1310.36</v>
      </c>
      <c r="G78" s="23" t="s">
        <v>102</v>
      </c>
      <c r="H78" s="23" t="s">
        <v>102</v>
      </c>
      <c r="I78" s="23" t="s">
        <v>102</v>
      </c>
      <c r="J78" s="41">
        <v>0.0674</v>
      </c>
    </row>
    <row r="79" spans="1:10" ht="12.75">
      <c r="A79" s="2">
        <v>64</v>
      </c>
      <c r="B79" s="26" t="s">
        <v>180</v>
      </c>
      <c r="C79" s="8" t="s">
        <v>181</v>
      </c>
      <c r="D79" s="8" t="s">
        <v>182</v>
      </c>
      <c r="E79" s="30">
        <v>1310.36</v>
      </c>
      <c r="F79" s="30">
        <v>1310.36</v>
      </c>
      <c r="G79" s="23" t="s">
        <v>102</v>
      </c>
      <c r="H79" s="23" t="s">
        <v>102</v>
      </c>
      <c r="I79" s="23" t="s">
        <v>102</v>
      </c>
      <c r="J79" s="41">
        <v>0.017</v>
      </c>
    </row>
    <row r="81" spans="2:10" ht="12.75">
      <c r="B81" s="42" t="s">
        <v>108</v>
      </c>
      <c r="C81" s="42"/>
      <c r="D81" s="42"/>
      <c r="E81" s="42"/>
      <c r="F81" s="42"/>
      <c r="G81" s="42"/>
      <c r="H81" s="42"/>
      <c r="I81" s="42"/>
      <c r="J81" s="42"/>
    </row>
  </sheetData>
  <sheetProtection/>
  <mergeCells count="54">
    <mergeCell ref="A9:J9"/>
    <mergeCell ref="GS8:HB8"/>
    <mergeCell ref="HC8:HL8"/>
    <mergeCell ref="HM8:HV8"/>
    <mergeCell ref="HW8:IF8"/>
    <mergeCell ref="CC8:CL8"/>
    <mergeCell ref="CM8:CV8"/>
    <mergeCell ref="CW8:DF8"/>
    <mergeCell ref="DG8:DP8"/>
    <mergeCell ref="IQ8:IV8"/>
    <mergeCell ref="EK8:ET8"/>
    <mergeCell ref="EU8:FD8"/>
    <mergeCell ref="FE8:FN8"/>
    <mergeCell ref="FO8:FX8"/>
    <mergeCell ref="FY8:GH8"/>
    <mergeCell ref="GI8:GR8"/>
    <mergeCell ref="EA8:EJ8"/>
    <mergeCell ref="IG7:IP7"/>
    <mergeCell ref="IQ7:IV7"/>
    <mergeCell ref="A8:J8"/>
    <mergeCell ref="K8:T8"/>
    <mergeCell ref="U8:AD8"/>
    <mergeCell ref="AE8:AN8"/>
    <mergeCell ref="AO8:AX8"/>
    <mergeCell ref="AY8:BH8"/>
    <mergeCell ref="IG8:IP8"/>
    <mergeCell ref="BS8:CB8"/>
    <mergeCell ref="FY7:GH7"/>
    <mergeCell ref="GI7:GR7"/>
    <mergeCell ref="GS7:HB7"/>
    <mergeCell ref="HC7:HL7"/>
    <mergeCell ref="BI7:BR7"/>
    <mergeCell ref="BS7:CB7"/>
    <mergeCell ref="CC7:CL7"/>
    <mergeCell ref="CM7:CV7"/>
    <mergeCell ref="DQ8:DZ8"/>
    <mergeCell ref="HM7:HV7"/>
    <mergeCell ref="HW7:IF7"/>
    <mergeCell ref="DQ7:DZ7"/>
    <mergeCell ref="EA7:EJ7"/>
    <mergeCell ref="EK7:ET7"/>
    <mergeCell ref="EU7:FD7"/>
    <mergeCell ref="FE7:FN7"/>
    <mergeCell ref="FO7:FX7"/>
    <mergeCell ref="B81:J81"/>
    <mergeCell ref="CW7:DF7"/>
    <mergeCell ref="DG7:DP7"/>
    <mergeCell ref="A7:J7"/>
    <mergeCell ref="K7:T7"/>
    <mergeCell ref="U7:AD7"/>
    <mergeCell ref="AE7:AN7"/>
    <mergeCell ref="AO7:AX7"/>
    <mergeCell ref="AY7:BH7"/>
    <mergeCell ref="BI8:BR8"/>
  </mergeCell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6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2017-01-30T03:36:07Z</cp:lastPrinted>
  <dcterms:created xsi:type="dcterms:W3CDTF">2012-02-10T12:30:27Z</dcterms:created>
  <dcterms:modified xsi:type="dcterms:W3CDTF">2017-01-30T03:36:11Z</dcterms:modified>
  <cp:category/>
  <cp:version/>
  <cp:contentType/>
  <cp:contentStatus/>
</cp:coreProperties>
</file>