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ГКМ" sheetId="1" r:id="rId1"/>
    <sheet name="СТГКМ" sheetId="2" r:id="rId2"/>
    <sheet name="ОГКМ" sheetId="3" r:id="rId3"/>
  </sheets>
  <definedNames>
    <definedName name="_xlnm.Print_Area" localSheetId="2">'ОГКМ'!$A$1:$I$41</definedName>
    <definedName name="_xlnm.Print_Area" localSheetId="0">'СВГКМ'!$A$1:$I$73</definedName>
    <definedName name="_xlnm.Print_Area" localSheetId="1">'СТГКМ'!$A$1:$H$23</definedName>
  </definedNames>
  <calcPr fullCalcOnLoad="1"/>
</workbook>
</file>

<file path=xl/sharedStrings.xml><?xml version="1.0" encoding="utf-8"?>
<sst xmlns="http://schemas.openxmlformats.org/spreadsheetml/2006/main" count="116" uniqueCount="84">
  <si>
    <t>Приложение N 4</t>
  </si>
  <si>
    <t>к приказу ФАС России</t>
  </si>
  <si>
    <t>Форма 5</t>
  </si>
  <si>
    <t>АО "Сахатранснефтегаз"</t>
  </si>
  <si>
    <t>(наименование субъекта естественной монополии)</t>
  </si>
  <si>
    <t>(период)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</si>
  <si>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</si>
  <si>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</si>
  <si>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станции, тыс.м3/час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</si>
  <si>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</si>
  <si>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</si>
  <si>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способности, тыс.м3/час</t>
  </si>
  <si>
    <t>Срок мероприятий по увеличению пропускной способности</t>
  </si>
  <si>
    <t>Параметры увеличения, тыс.м3/час</t>
  </si>
  <si>
    <t>Республика Саха (Якутия)</t>
  </si>
  <si>
    <t>АГРС с.Мастах</t>
  </si>
  <si>
    <t>АГРС с.Люксюгюн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</si>
  <si>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</si>
  <si>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</si>
  <si>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</si>
  <si>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</si>
  <si>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</si>
  <si>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</si>
  <si>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</si>
  <si>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</si>
  <si>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</si>
  <si>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>АГРС с.Сыдыбыл</t>
  </si>
  <si>
    <t>АГРС с.Кюль</t>
  </si>
  <si>
    <t>АГРС с.Нам</t>
  </si>
  <si>
    <t>АГРС с.Тамалакан</t>
  </si>
  <si>
    <t>АГРС с.Верхневилюйск</t>
  </si>
  <si>
    <t>АГРС с.Кюбяинде</t>
  </si>
  <si>
    <t>АГРС с.Усун</t>
  </si>
  <si>
    <t>АГРС с.Тылгыны</t>
  </si>
  <si>
    <t>с 01.01.18г. по 31.03.19г.</t>
  </si>
  <si>
    <t>АГРС г.Ленск"</t>
  </si>
  <si>
    <t>МО г. Ленск</t>
  </si>
  <si>
    <t>АГРС с. Дябыла</t>
  </si>
  <si>
    <t>АГРС с. Бютейдях</t>
  </si>
  <si>
    <t>АГРС с. Чурапча</t>
  </si>
  <si>
    <t>АГРС с. Туора-Кюель</t>
  </si>
  <si>
    <t>АГРС с. Бедиме</t>
  </si>
  <si>
    <t>АГРС с. Суола</t>
  </si>
  <si>
    <t>АГРС с. Беке</t>
  </si>
  <si>
    <t>АГРС с. Тюнгюлю</t>
  </si>
  <si>
    <t>АГРС с. Табага</t>
  </si>
  <si>
    <t>АГРС с. Майа</t>
  </si>
  <si>
    <t>АГРС с.Хаптагай</t>
  </si>
  <si>
    <t>АГРС с. Павловск</t>
  </si>
  <si>
    <t>АГРС п. Нижний Бестях</t>
  </si>
  <si>
    <t>АГРС с. Асыма</t>
  </si>
  <si>
    <t>АГРС с. Кюерелях</t>
  </si>
  <si>
    <t>АГРС с. Бясь-Кюель</t>
  </si>
  <si>
    <t>АГРС с.Ситте</t>
  </si>
  <si>
    <t>АГРС с. Чагда</t>
  </si>
  <si>
    <t>АГРС с. Арыктах</t>
  </si>
  <si>
    <t>АГРС ОП Берге</t>
  </si>
  <si>
    <t>АГРС с. Кобяй</t>
  </si>
  <si>
    <t>АГР С с. Тыайа</t>
  </si>
  <si>
    <t>АГРС  с. Салбанцы</t>
  </si>
  <si>
    <t>АГРС с.Таастах</t>
  </si>
  <si>
    <t>АГРС с. Искра</t>
  </si>
  <si>
    <t>АГРС: с. Хатырык</t>
  </si>
  <si>
    <t>АГРС: с. Бетюнцы</t>
  </si>
  <si>
    <t>АГРС  с. Намцы</t>
  </si>
  <si>
    <t>АГРС с. Улахан-Ан</t>
  </si>
  <si>
    <t>АГРС с Булгунняхтах</t>
  </si>
  <si>
    <t>АГРС с. Октемцы</t>
  </si>
  <si>
    <t>ГРС Покровск</t>
  </si>
  <si>
    <t>АГРС с.Хатассы</t>
  </si>
  <si>
    <t>АГРС п. Маган</t>
  </si>
  <si>
    <t>ГРС-2</t>
  </si>
  <si>
    <t>ГРС г. Якутска</t>
  </si>
  <si>
    <t>Параметры увеличения</t>
  </si>
  <si>
    <t>Наличие (дефицит) пропускной способности</t>
  </si>
  <si>
    <t>Проектная мощность (производительность) газораспределительной станции</t>
  </si>
  <si>
    <t>Субъект 
Российской 
Федерации</t>
  </si>
  <si>
    <t>тыс.м3/час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</si>
  <si>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</t>
  </si>
  <si>
    <t>от 18.01.2019 № 38/19</t>
  </si>
  <si>
    <t>Приложение № 4</t>
  </si>
  <si>
    <t>УДиТГ:</t>
  </si>
  <si>
    <t>ЛПУМГ:</t>
  </si>
  <si>
    <t>-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</si>
</sst>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2" fillId="0" borderId="10" xfId="52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1" fontId="2" fillId="33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16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7" fillId="0" borderId="0" xfId="52" applyFont="1" applyFill="1" applyAlignment="1">
      <alignment horizontal="left" vertical="center"/>
      <protection/>
    </xf>
    <xf numFmtId="0" fontId="3" fillId="0" borderId="0" xfId="52" applyFont="1" applyAlignment="1">
      <alignment horizontal="left" vertical="top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164" fontId="2" fillId="0" borderId="10" xfId="52" applyNumberFormat="1" applyFont="1" applyFill="1" applyBorder="1" applyAlignment="1">
      <alignment horizontal="center" vertical="center"/>
      <protection/>
    </xf>
    <xf numFmtId="164" fontId="46" fillId="0" borderId="10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top"/>
      <protection/>
    </xf>
    <xf numFmtId="0" fontId="7" fillId="0" borderId="0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right" vertical="center"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90" zoomScaleSheetLayoutView="90" zoomScalePageLayoutView="0" workbookViewId="0" topLeftCell="A4">
      <pane ySplit="10" topLeftCell="A14" activePane="bottomLeft" state="frozen"/>
      <selection pane="topLeft" activeCell="A4" sqref="A4"/>
      <selection pane="bottomLeft" activeCell="F56" sqref="F56"/>
    </sheetView>
  </sheetViews>
  <sheetFormatPr defaultColWidth="0.85546875" defaultRowHeight="15"/>
  <cols>
    <col min="1" max="1" width="29.8515625" style="19" customWidth="1"/>
    <col min="2" max="3" width="25.7109375" style="19" customWidth="1"/>
    <col min="4" max="4" width="25.7109375" style="19" hidden="1" customWidth="1"/>
    <col min="5" max="9" width="25.7109375" style="19" customWidth="1"/>
    <col min="10" max="10" width="0.85546875" style="19" customWidth="1"/>
    <col min="11" max="11" width="19.421875" style="19" customWidth="1"/>
    <col min="12" max="16384" width="0.85546875" style="19" customWidth="1"/>
  </cols>
  <sheetData>
    <row r="1" ht="15">
      <c r="I1" s="61" t="s">
        <v>80</v>
      </c>
    </row>
    <row r="2" ht="15">
      <c r="I2" s="61" t="s">
        <v>1</v>
      </c>
    </row>
    <row r="3" ht="15">
      <c r="I3" s="61" t="s">
        <v>79</v>
      </c>
    </row>
    <row r="4" ht="15">
      <c r="I4" s="61"/>
    </row>
    <row r="5" spans="1:9" ht="15">
      <c r="A5" s="40"/>
      <c r="B5" s="40"/>
      <c r="C5" s="40"/>
      <c r="D5" s="40"/>
      <c r="I5" s="62" t="s">
        <v>2</v>
      </c>
    </row>
    <row r="6" spans="1:9" s="36" customFormat="1" ht="46.5" customHeight="1">
      <c r="A6" s="63" t="s">
        <v>78</v>
      </c>
      <c r="B6" s="64"/>
      <c r="C6" s="64"/>
      <c r="D6" s="64"/>
      <c r="E6" s="64"/>
      <c r="F6" s="64"/>
      <c r="G6" s="64"/>
      <c r="H6" s="64"/>
      <c r="I6" s="64"/>
    </row>
    <row r="7" spans="1:9" s="36" customFormat="1" ht="15.75" customHeight="1">
      <c r="A7" s="57"/>
      <c r="B7" s="67" t="s">
        <v>3</v>
      </c>
      <c r="C7" s="67"/>
      <c r="D7" s="67"/>
      <c r="E7" s="67"/>
      <c r="F7" s="67"/>
      <c r="G7" s="67"/>
      <c r="H7" s="58"/>
      <c r="I7" s="58"/>
    </row>
    <row r="8" spans="1:9" s="36" customFormat="1" ht="15.75" customHeight="1">
      <c r="A8" s="39"/>
      <c r="B8" s="68" t="s">
        <v>4</v>
      </c>
      <c r="C8" s="68"/>
      <c r="D8" s="68"/>
      <c r="E8" s="68"/>
      <c r="F8" s="68"/>
      <c r="G8" s="68"/>
      <c r="H8" s="38"/>
      <c r="I8" s="38"/>
    </row>
    <row r="9" spans="1:9" s="36" customFormat="1" ht="15.75" customHeight="1">
      <c r="A9" s="39"/>
      <c r="B9" s="8"/>
      <c r="C9" s="69"/>
      <c r="D9" s="69"/>
      <c r="E9" s="59" t="s">
        <v>34</v>
      </c>
      <c r="F9" s="60"/>
      <c r="G9" s="10"/>
      <c r="H9" s="38"/>
      <c r="I9" s="38"/>
    </row>
    <row r="10" spans="1:9" s="36" customFormat="1" ht="15.75" customHeight="1">
      <c r="A10" s="39"/>
      <c r="B10" s="12"/>
      <c r="C10" s="70"/>
      <c r="D10" s="70"/>
      <c r="E10" s="9" t="s">
        <v>5</v>
      </c>
      <c r="F10" s="7"/>
      <c r="G10" s="9"/>
      <c r="H10" s="38"/>
      <c r="I10" s="38"/>
    </row>
    <row r="11" s="36" customFormat="1" ht="15.75">
      <c r="I11" s="37" t="s">
        <v>77</v>
      </c>
    </row>
    <row r="12" spans="1:11" s="34" customFormat="1" ht="50.25" customHeight="1">
      <c r="A12" s="35" t="s">
        <v>76</v>
      </c>
      <c r="B12" s="35" t="s">
        <v>7</v>
      </c>
      <c r="C12" s="35" t="s">
        <v>75</v>
      </c>
      <c r="D12" s="35"/>
      <c r="E12" s="35" t="s">
        <v>9</v>
      </c>
      <c r="F12" s="35" t="s">
        <v>10</v>
      </c>
      <c r="G12" s="35" t="s">
        <v>74</v>
      </c>
      <c r="H12" s="35" t="s">
        <v>12</v>
      </c>
      <c r="I12" s="35" t="s">
        <v>73</v>
      </c>
      <c r="K12" s="51"/>
    </row>
    <row r="13" spans="1:11" s="32" customFormat="1" ht="12.75">
      <c r="A13" s="33">
        <v>1</v>
      </c>
      <c r="B13" s="33">
        <v>2</v>
      </c>
      <c r="C13" s="33">
        <v>3</v>
      </c>
      <c r="D13" s="33"/>
      <c r="E13" s="33">
        <v>4</v>
      </c>
      <c r="F13" s="33">
        <v>5</v>
      </c>
      <c r="G13" s="33">
        <v>6</v>
      </c>
      <c r="H13" s="33">
        <v>7</v>
      </c>
      <c r="I13" s="33">
        <v>8</v>
      </c>
      <c r="K13" s="52"/>
    </row>
    <row r="14" spans="1:11" s="32" customFormat="1" ht="15" customHeight="1">
      <c r="A14" s="77" t="s">
        <v>82</v>
      </c>
      <c r="B14" s="77"/>
      <c r="C14" s="77"/>
      <c r="D14" s="77"/>
      <c r="E14" s="77"/>
      <c r="F14" s="77"/>
      <c r="G14" s="77"/>
      <c r="H14" s="77"/>
      <c r="I14" s="77"/>
      <c r="K14" s="52"/>
    </row>
    <row r="15" spans="1:11" s="31" customFormat="1" ht="16.5" customHeight="1">
      <c r="A15" s="66" t="s">
        <v>14</v>
      </c>
      <c r="B15" s="27" t="s">
        <v>72</v>
      </c>
      <c r="C15" s="26">
        <v>235</v>
      </c>
      <c r="D15" s="26"/>
      <c r="E15" s="24">
        <v>228</v>
      </c>
      <c r="F15" s="48">
        <v>75.33515</v>
      </c>
      <c r="G15" s="22">
        <f>C15-E15-F15</f>
        <v>-68.33515</v>
      </c>
      <c r="H15" s="21">
        <v>2020</v>
      </c>
      <c r="I15" s="74">
        <v>300</v>
      </c>
      <c r="K15" s="53"/>
    </row>
    <row r="16" spans="1:11" ht="15">
      <c r="A16" s="66"/>
      <c r="B16" s="27" t="s">
        <v>71</v>
      </c>
      <c r="C16" s="26">
        <v>120</v>
      </c>
      <c r="D16" s="26"/>
      <c r="E16" s="24">
        <f aca="true" t="shared" si="0" ref="E16:E46">D16/24</f>
        <v>0</v>
      </c>
      <c r="F16" s="48">
        <v>0</v>
      </c>
      <c r="G16" s="22">
        <f aca="true" t="shared" si="1" ref="G16:G67">C16-E16-F16</f>
        <v>120</v>
      </c>
      <c r="H16" s="21"/>
      <c r="I16" s="20"/>
      <c r="K16" s="53"/>
    </row>
    <row r="17" spans="1:11" ht="15">
      <c r="A17" s="66"/>
      <c r="B17" s="27" t="s">
        <v>70</v>
      </c>
      <c r="C17" s="26">
        <v>10</v>
      </c>
      <c r="D17" s="23">
        <v>34.81</v>
      </c>
      <c r="E17" s="24">
        <f t="shared" si="0"/>
        <v>1.4504166666666667</v>
      </c>
      <c r="F17" s="48">
        <v>0.16636</v>
      </c>
      <c r="G17" s="22">
        <f t="shared" si="1"/>
        <v>8.383223333333333</v>
      </c>
      <c r="H17" s="21"/>
      <c r="I17" s="20"/>
      <c r="K17" s="53"/>
    </row>
    <row r="18" spans="1:11" ht="15">
      <c r="A18" s="66"/>
      <c r="B18" s="27" t="s">
        <v>69</v>
      </c>
      <c r="C18" s="26">
        <v>10</v>
      </c>
      <c r="D18" s="23">
        <v>145.63</v>
      </c>
      <c r="E18" s="24">
        <f t="shared" si="0"/>
        <v>6.067916666666666</v>
      </c>
      <c r="F18" s="48">
        <v>2.88851</v>
      </c>
      <c r="G18" s="22">
        <f t="shared" si="1"/>
        <v>1.0435733333333337</v>
      </c>
      <c r="H18" s="21"/>
      <c r="I18" s="20"/>
      <c r="K18" s="54"/>
    </row>
    <row r="19" spans="1:11" ht="15">
      <c r="A19" s="66"/>
      <c r="B19" s="30" t="s">
        <v>68</v>
      </c>
      <c r="C19" s="26">
        <v>43</v>
      </c>
      <c r="D19" s="23">
        <v>604.85</v>
      </c>
      <c r="E19" s="24">
        <f t="shared" si="0"/>
        <v>25.202083333333334</v>
      </c>
      <c r="F19" s="48">
        <v>2.11033</v>
      </c>
      <c r="G19" s="22">
        <f t="shared" si="1"/>
        <v>15.687586666666666</v>
      </c>
      <c r="H19" s="21"/>
      <c r="I19" s="20"/>
      <c r="K19" s="54"/>
    </row>
    <row r="20" spans="1:11" ht="15">
      <c r="A20" s="66"/>
      <c r="B20" s="27" t="s">
        <v>67</v>
      </c>
      <c r="C20" s="26">
        <v>20</v>
      </c>
      <c r="D20" s="23">
        <v>67.58</v>
      </c>
      <c r="E20" s="24">
        <f t="shared" si="0"/>
        <v>2.8158333333333334</v>
      </c>
      <c r="F20" s="48">
        <v>0.7809</v>
      </c>
      <c r="G20" s="22">
        <f t="shared" si="1"/>
        <v>16.403266666666667</v>
      </c>
      <c r="H20" s="21"/>
      <c r="I20" s="20"/>
      <c r="K20" s="53"/>
    </row>
    <row r="21" spans="1:11" ht="15">
      <c r="A21" s="66"/>
      <c r="B21" s="27" t="s">
        <v>66</v>
      </c>
      <c r="C21" s="26">
        <v>2</v>
      </c>
      <c r="D21" s="23">
        <v>20.3</v>
      </c>
      <c r="E21" s="24">
        <f t="shared" si="0"/>
        <v>0.8458333333333333</v>
      </c>
      <c r="F21" s="48">
        <v>0.052</v>
      </c>
      <c r="G21" s="22">
        <f t="shared" si="1"/>
        <v>1.1021666666666667</v>
      </c>
      <c r="H21" s="21"/>
      <c r="I21" s="20"/>
      <c r="K21" s="53"/>
    </row>
    <row r="22" spans="1:11" ht="15">
      <c r="A22" s="66"/>
      <c r="B22" s="27" t="s">
        <v>65</v>
      </c>
      <c r="C22" s="26">
        <v>2</v>
      </c>
      <c r="D22" s="23">
        <v>18.03</v>
      </c>
      <c r="E22" s="24">
        <f t="shared" si="0"/>
        <v>0.7512500000000001</v>
      </c>
      <c r="F22" s="48">
        <v>0.136</v>
      </c>
      <c r="G22" s="22">
        <f t="shared" si="1"/>
        <v>1.1127499999999997</v>
      </c>
      <c r="H22" s="21"/>
      <c r="I22" s="20"/>
      <c r="K22" s="53"/>
    </row>
    <row r="23" spans="1:11" ht="15">
      <c r="A23" s="66"/>
      <c r="B23" s="27" t="s">
        <v>64</v>
      </c>
      <c r="C23" s="26">
        <v>20</v>
      </c>
      <c r="D23" s="23">
        <v>395.43</v>
      </c>
      <c r="E23" s="24">
        <f t="shared" si="0"/>
        <v>16.47625</v>
      </c>
      <c r="F23" s="48">
        <v>6.2113</v>
      </c>
      <c r="G23" s="22">
        <f t="shared" si="1"/>
        <v>-2.68755</v>
      </c>
      <c r="H23" s="21">
        <v>2020</v>
      </c>
      <c r="I23" s="75" t="s">
        <v>83</v>
      </c>
      <c r="K23" s="54"/>
    </row>
    <row r="24" spans="1:11" ht="15">
      <c r="A24" s="66"/>
      <c r="B24" s="30" t="s">
        <v>63</v>
      </c>
      <c r="C24" s="26">
        <v>2</v>
      </c>
      <c r="D24" s="23">
        <v>28.42</v>
      </c>
      <c r="E24" s="24">
        <f t="shared" si="0"/>
        <v>1.1841666666666668</v>
      </c>
      <c r="F24" s="48">
        <v>0.139</v>
      </c>
      <c r="G24" s="22">
        <f t="shared" si="1"/>
        <v>0.6768333333333332</v>
      </c>
      <c r="H24" s="21"/>
      <c r="I24" s="20"/>
      <c r="K24" s="53"/>
    </row>
    <row r="25" spans="1:11" ht="15">
      <c r="A25" s="66"/>
      <c r="B25" s="30" t="s">
        <v>62</v>
      </c>
      <c r="C25" s="26">
        <v>2</v>
      </c>
      <c r="D25" s="23">
        <v>23.23</v>
      </c>
      <c r="E25" s="24">
        <f t="shared" si="0"/>
        <v>0.9679166666666666</v>
      </c>
      <c r="F25" s="48">
        <v>0.055</v>
      </c>
      <c r="G25" s="22">
        <f t="shared" si="1"/>
        <v>0.9770833333333334</v>
      </c>
      <c r="H25" s="21"/>
      <c r="I25" s="20"/>
      <c r="K25" s="53"/>
    </row>
    <row r="26" spans="1:11" ht="15">
      <c r="A26" s="66"/>
      <c r="B26" s="27" t="s">
        <v>61</v>
      </c>
      <c r="C26" s="26">
        <v>2</v>
      </c>
      <c r="D26" s="23">
        <v>3.16</v>
      </c>
      <c r="E26" s="24">
        <f t="shared" si="0"/>
        <v>0.13166666666666668</v>
      </c>
      <c r="F26" s="48">
        <v>0.115</v>
      </c>
      <c r="G26" s="22">
        <f t="shared" si="1"/>
        <v>1.7533333333333334</v>
      </c>
      <c r="H26" s="21"/>
      <c r="I26" s="20"/>
      <c r="K26" s="53"/>
    </row>
    <row r="27" spans="1:11" ht="15">
      <c r="A27" s="66"/>
      <c r="B27" s="27" t="s">
        <v>60</v>
      </c>
      <c r="C27" s="26">
        <v>10</v>
      </c>
      <c r="D27" s="23">
        <v>4.16</v>
      </c>
      <c r="E27" s="24">
        <f t="shared" si="0"/>
        <v>0.17333333333333334</v>
      </c>
      <c r="F27" s="48">
        <v>2.968</v>
      </c>
      <c r="G27" s="22">
        <f t="shared" si="1"/>
        <v>6.858666666666666</v>
      </c>
      <c r="H27" s="21"/>
      <c r="I27" s="20"/>
      <c r="K27" s="53"/>
    </row>
    <row r="28" spans="1:11" ht="15">
      <c r="A28" s="66"/>
      <c r="B28" s="27" t="s">
        <v>59</v>
      </c>
      <c r="C28" s="26">
        <v>1</v>
      </c>
      <c r="D28" s="23">
        <v>4.98</v>
      </c>
      <c r="E28" s="24">
        <f t="shared" si="0"/>
        <v>0.20750000000000002</v>
      </c>
      <c r="F28" s="48">
        <v>0.1492</v>
      </c>
      <c r="G28" s="22">
        <f t="shared" si="1"/>
        <v>0.6433</v>
      </c>
      <c r="H28" s="21"/>
      <c r="I28" s="20"/>
      <c r="K28" s="53"/>
    </row>
    <row r="29" spans="1:11" ht="15">
      <c r="A29" s="66"/>
      <c r="B29" s="27" t="s">
        <v>58</v>
      </c>
      <c r="C29" s="26">
        <v>1</v>
      </c>
      <c r="D29" s="23">
        <v>9.48</v>
      </c>
      <c r="E29" s="24">
        <f t="shared" si="0"/>
        <v>0.395</v>
      </c>
      <c r="F29" s="48">
        <v>0.015</v>
      </c>
      <c r="G29" s="22">
        <f t="shared" si="1"/>
        <v>0.59</v>
      </c>
      <c r="H29" s="21"/>
      <c r="I29" s="20"/>
      <c r="K29" s="53"/>
    </row>
    <row r="30" spans="1:11" ht="15">
      <c r="A30" s="66"/>
      <c r="B30" s="27" t="s">
        <v>57</v>
      </c>
      <c r="C30" s="26">
        <v>5</v>
      </c>
      <c r="D30" s="23">
        <v>50.26</v>
      </c>
      <c r="E30" s="24">
        <f t="shared" si="0"/>
        <v>2.0941666666666667</v>
      </c>
      <c r="F30" s="48">
        <v>1.57</v>
      </c>
      <c r="G30" s="22">
        <f t="shared" si="1"/>
        <v>1.3358333333333332</v>
      </c>
      <c r="H30" s="21"/>
      <c r="I30" s="20"/>
      <c r="K30" s="54"/>
    </row>
    <row r="31" spans="1:11" ht="15">
      <c r="A31" s="66"/>
      <c r="B31" s="27" t="s">
        <v>56</v>
      </c>
      <c r="C31" s="26">
        <v>10</v>
      </c>
      <c r="D31" s="23">
        <v>19.47</v>
      </c>
      <c r="E31" s="24">
        <f t="shared" si="0"/>
        <v>0.8112499999999999</v>
      </c>
      <c r="F31" s="48">
        <v>0.025</v>
      </c>
      <c r="G31" s="22">
        <f t="shared" si="1"/>
        <v>9.16375</v>
      </c>
      <c r="H31" s="21"/>
      <c r="I31" s="20"/>
      <c r="K31" s="53"/>
    </row>
    <row r="32" spans="1:11" ht="15">
      <c r="A32" s="66"/>
      <c r="B32" s="27" t="s">
        <v>55</v>
      </c>
      <c r="C32" s="26">
        <v>1</v>
      </c>
      <c r="D32" s="23">
        <v>6.29</v>
      </c>
      <c r="E32" s="24">
        <f t="shared" si="0"/>
        <v>0.26208333333333333</v>
      </c>
      <c r="F32" s="48">
        <v>0.015</v>
      </c>
      <c r="G32" s="22">
        <f t="shared" si="1"/>
        <v>0.7229166666666667</v>
      </c>
      <c r="H32" s="21"/>
      <c r="I32" s="20"/>
      <c r="K32" s="53"/>
    </row>
    <row r="33" spans="1:11" ht="15">
      <c r="A33" s="66"/>
      <c r="B33" s="27" t="s">
        <v>54</v>
      </c>
      <c r="C33" s="26">
        <v>1</v>
      </c>
      <c r="D33" s="23">
        <v>9.46</v>
      </c>
      <c r="E33" s="24">
        <f t="shared" si="0"/>
        <v>0.3941666666666667</v>
      </c>
      <c r="F33" s="48">
        <v>0.025</v>
      </c>
      <c r="G33" s="22">
        <f t="shared" si="1"/>
        <v>0.5808333333333332</v>
      </c>
      <c r="H33" s="21"/>
      <c r="I33" s="20"/>
      <c r="K33" s="53"/>
    </row>
    <row r="34" spans="1:11" ht="15">
      <c r="A34" s="66"/>
      <c r="B34" s="27" t="s">
        <v>53</v>
      </c>
      <c r="C34" s="26">
        <v>2</v>
      </c>
      <c r="D34" s="23">
        <v>6.35</v>
      </c>
      <c r="E34" s="24">
        <f t="shared" si="0"/>
        <v>0.26458333333333334</v>
      </c>
      <c r="F34" s="48">
        <v>0.01</v>
      </c>
      <c r="G34" s="22">
        <f t="shared" si="1"/>
        <v>1.7254166666666666</v>
      </c>
      <c r="H34" s="21"/>
      <c r="I34" s="20"/>
      <c r="K34" s="53"/>
    </row>
    <row r="35" spans="1:11" ht="15">
      <c r="A35" s="66"/>
      <c r="B35" s="27" t="s">
        <v>52</v>
      </c>
      <c r="C35" s="26">
        <v>2</v>
      </c>
      <c r="D35" s="23">
        <v>9.48</v>
      </c>
      <c r="E35" s="24">
        <f t="shared" si="0"/>
        <v>0.395</v>
      </c>
      <c r="F35" s="48">
        <v>0.045</v>
      </c>
      <c r="G35" s="22">
        <f t="shared" si="1"/>
        <v>1.56</v>
      </c>
      <c r="H35" s="21"/>
      <c r="I35" s="20"/>
      <c r="K35" s="53"/>
    </row>
    <row r="36" spans="1:11" ht="15">
      <c r="A36" s="66"/>
      <c r="B36" s="27" t="s">
        <v>51</v>
      </c>
      <c r="C36" s="26">
        <v>1</v>
      </c>
      <c r="D36" s="23">
        <v>7.17</v>
      </c>
      <c r="E36" s="24">
        <f t="shared" si="0"/>
        <v>0.29875</v>
      </c>
      <c r="F36" s="48">
        <v>0.0734</v>
      </c>
      <c r="G36" s="22">
        <f t="shared" si="1"/>
        <v>0.6278499999999999</v>
      </c>
      <c r="H36" s="21"/>
      <c r="I36" s="20"/>
      <c r="K36" s="53"/>
    </row>
    <row r="37" spans="1:11" ht="15">
      <c r="A37" s="66"/>
      <c r="B37" s="27" t="s">
        <v>50</v>
      </c>
      <c r="C37" s="26">
        <v>1</v>
      </c>
      <c r="D37" s="23">
        <v>6.17</v>
      </c>
      <c r="E37" s="24">
        <f t="shared" si="0"/>
        <v>0.25708333333333333</v>
      </c>
      <c r="F37" s="48">
        <v>1.3636</v>
      </c>
      <c r="G37" s="22">
        <f t="shared" si="1"/>
        <v>-0.6206833333333333</v>
      </c>
      <c r="H37" s="21"/>
      <c r="I37" s="20"/>
      <c r="K37" s="53"/>
    </row>
    <row r="38" spans="1:11" ht="15">
      <c r="A38" s="66"/>
      <c r="B38" s="27" t="s">
        <v>49</v>
      </c>
      <c r="C38" s="26">
        <v>5</v>
      </c>
      <c r="D38" s="23">
        <v>87.39</v>
      </c>
      <c r="E38" s="24">
        <f t="shared" si="0"/>
        <v>3.64125</v>
      </c>
      <c r="F38" s="48">
        <v>7.46894</v>
      </c>
      <c r="G38" s="22">
        <f t="shared" si="1"/>
        <v>-6.110189999999999</v>
      </c>
      <c r="H38" s="21">
        <v>2020</v>
      </c>
      <c r="I38" s="75">
        <v>10</v>
      </c>
      <c r="K38" s="54"/>
    </row>
    <row r="39" spans="1:11" ht="15">
      <c r="A39" s="66"/>
      <c r="B39" s="27" t="s">
        <v>48</v>
      </c>
      <c r="C39" s="26">
        <v>5</v>
      </c>
      <c r="D39" s="23">
        <v>72.05</v>
      </c>
      <c r="E39" s="24">
        <f t="shared" si="0"/>
        <v>3.002083333333333</v>
      </c>
      <c r="F39" s="48">
        <v>1.0917</v>
      </c>
      <c r="G39" s="22">
        <f t="shared" si="1"/>
        <v>0.9062166666666669</v>
      </c>
      <c r="H39" s="21"/>
      <c r="I39" s="20"/>
      <c r="K39" s="53"/>
    </row>
    <row r="40" spans="1:11" ht="15">
      <c r="A40" s="66"/>
      <c r="B40" s="27" t="s">
        <v>47</v>
      </c>
      <c r="C40" s="26">
        <v>2</v>
      </c>
      <c r="D40" s="23">
        <v>20.74</v>
      </c>
      <c r="E40" s="24">
        <f t="shared" si="0"/>
        <v>0.8641666666666666</v>
      </c>
      <c r="F40" s="48">
        <v>0.1102</v>
      </c>
      <c r="G40" s="22">
        <f t="shared" si="1"/>
        <v>1.0256333333333332</v>
      </c>
      <c r="H40" s="21"/>
      <c r="I40" s="20"/>
      <c r="K40" s="53"/>
    </row>
    <row r="41" spans="1:11" ht="15">
      <c r="A41" s="66"/>
      <c r="B41" s="27" t="s">
        <v>46</v>
      </c>
      <c r="C41" s="26">
        <v>10</v>
      </c>
      <c r="D41" s="23">
        <v>190.47</v>
      </c>
      <c r="E41" s="24">
        <f t="shared" si="0"/>
        <v>7.93625</v>
      </c>
      <c r="F41" s="48">
        <v>5.5465</v>
      </c>
      <c r="G41" s="22">
        <f t="shared" si="1"/>
        <v>-3.4827500000000002</v>
      </c>
      <c r="H41" s="21"/>
      <c r="I41" s="20"/>
      <c r="K41" s="53"/>
    </row>
    <row r="42" spans="1:11" ht="15">
      <c r="A42" s="66"/>
      <c r="B42" s="27" t="s">
        <v>45</v>
      </c>
      <c r="C42" s="26">
        <v>2</v>
      </c>
      <c r="D42" s="23">
        <v>15.62</v>
      </c>
      <c r="E42" s="24">
        <f t="shared" si="0"/>
        <v>0.6508333333333333</v>
      </c>
      <c r="F42" s="48">
        <v>0.54077</v>
      </c>
      <c r="G42" s="22">
        <f t="shared" si="1"/>
        <v>0.8083966666666667</v>
      </c>
      <c r="H42" s="21"/>
      <c r="I42" s="20"/>
      <c r="K42" s="54"/>
    </row>
    <row r="43" spans="1:11" ht="15">
      <c r="A43" s="66"/>
      <c r="B43" s="27" t="s">
        <v>44</v>
      </c>
      <c r="C43" s="29">
        <v>2.5</v>
      </c>
      <c r="D43" s="23">
        <v>30.4</v>
      </c>
      <c r="E43" s="24">
        <f t="shared" si="0"/>
        <v>1.2666666666666666</v>
      </c>
      <c r="F43" s="48">
        <v>1.3226</v>
      </c>
      <c r="G43" s="22">
        <f t="shared" si="1"/>
        <v>-0.0892666666666666</v>
      </c>
      <c r="H43" s="21"/>
      <c r="I43" s="20"/>
      <c r="K43" s="53"/>
    </row>
    <row r="44" spans="1:11" ht="15">
      <c r="A44" s="66"/>
      <c r="B44" s="27" t="s">
        <v>43</v>
      </c>
      <c r="C44" s="26">
        <v>1</v>
      </c>
      <c r="D44" s="23">
        <v>1.7</v>
      </c>
      <c r="E44" s="24">
        <f t="shared" si="0"/>
        <v>0.07083333333333333</v>
      </c>
      <c r="F44" s="48">
        <v>0.1721</v>
      </c>
      <c r="G44" s="22">
        <f t="shared" si="1"/>
        <v>0.7570666666666667</v>
      </c>
      <c r="H44" s="21"/>
      <c r="I44" s="20"/>
      <c r="K44" s="53"/>
    </row>
    <row r="45" spans="1:11" ht="15">
      <c r="A45" s="66"/>
      <c r="B45" s="27" t="s">
        <v>42</v>
      </c>
      <c r="C45" s="26">
        <v>1</v>
      </c>
      <c r="D45" s="23">
        <v>4.25</v>
      </c>
      <c r="E45" s="24">
        <f t="shared" si="0"/>
        <v>0.17708333333333334</v>
      </c>
      <c r="F45" s="48">
        <v>0.4782</v>
      </c>
      <c r="G45" s="22">
        <f t="shared" si="1"/>
        <v>0.3447166666666666</v>
      </c>
      <c r="H45" s="21"/>
      <c r="I45" s="20"/>
      <c r="K45" s="53"/>
    </row>
    <row r="46" spans="1:11" ht="15">
      <c r="A46" s="66"/>
      <c r="B46" s="27" t="s">
        <v>41</v>
      </c>
      <c r="C46" s="26">
        <v>1</v>
      </c>
      <c r="D46" s="23">
        <v>19.7</v>
      </c>
      <c r="E46" s="24">
        <f t="shared" si="0"/>
        <v>0.8208333333333333</v>
      </c>
      <c r="F46" s="48">
        <v>0.437</v>
      </c>
      <c r="G46" s="22">
        <f t="shared" si="1"/>
        <v>-0.2578333333333333</v>
      </c>
      <c r="H46" s="21"/>
      <c r="I46" s="20"/>
      <c r="K46" s="53"/>
    </row>
    <row r="47" spans="1:11" ht="15">
      <c r="A47" s="66"/>
      <c r="B47" s="27" t="s">
        <v>40</v>
      </c>
      <c r="C47" s="26">
        <v>1</v>
      </c>
      <c r="D47" s="25"/>
      <c r="E47" s="24">
        <v>0.04</v>
      </c>
      <c r="F47" s="48">
        <v>0.401</v>
      </c>
      <c r="G47" s="22">
        <f t="shared" si="1"/>
        <v>0.5589999999999999</v>
      </c>
      <c r="H47" s="21"/>
      <c r="I47" s="20"/>
      <c r="K47" s="53"/>
    </row>
    <row r="48" spans="1:11" ht="15">
      <c r="A48" s="66"/>
      <c r="B48" s="27" t="s">
        <v>39</v>
      </c>
      <c r="C48" s="26">
        <v>20</v>
      </c>
      <c r="D48" s="26">
        <v>110.47</v>
      </c>
      <c r="E48" s="24">
        <f>D48/24</f>
        <v>4.602916666666666</v>
      </c>
      <c r="F48" s="48">
        <v>3.451</v>
      </c>
      <c r="G48" s="22">
        <f t="shared" si="1"/>
        <v>11.946083333333334</v>
      </c>
      <c r="H48" s="21"/>
      <c r="I48" s="20"/>
      <c r="K48" s="53"/>
    </row>
    <row r="49" spans="1:11" ht="15">
      <c r="A49" s="66"/>
      <c r="B49" s="27" t="s">
        <v>38</v>
      </c>
      <c r="C49" s="26">
        <v>3</v>
      </c>
      <c r="D49" s="26">
        <v>1.42</v>
      </c>
      <c r="E49" s="24">
        <f>D49/24</f>
        <v>0.059166666666666666</v>
      </c>
      <c r="F49" s="48">
        <v>0.5951</v>
      </c>
      <c r="G49" s="22">
        <f t="shared" si="1"/>
        <v>2.3457333333333334</v>
      </c>
      <c r="H49" s="21"/>
      <c r="I49" s="20"/>
      <c r="K49" s="53"/>
    </row>
    <row r="50" spans="1:11" ht="15">
      <c r="A50" s="66"/>
      <c r="B50" s="27" t="s">
        <v>37</v>
      </c>
      <c r="C50" s="26">
        <v>1</v>
      </c>
      <c r="D50" s="26">
        <v>39.3</v>
      </c>
      <c r="E50" s="24">
        <v>0.18</v>
      </c>
      <c r="F50" s="48">
        <v>1.798</v>
      </c>
      <c r="G50" s="22">
        <f t="shared" si="1"/>
        <v>-0.978</v>
      </c>
      <c r="H50" s="21"/>
      <c r="I50" s="20"/>
      <c r="K50" s="53"/>
    </row>
    <row r="51" spans="1:11" ht="15">
      <c r="A51" s="55"/>
      <c r="B51" s="76" t="s">
        <v>81</v>
      </c>
      <c r="C51" s="76"/>
      <c r="D51" s="76"/>
      <c r="E51" s="76"/>
      <c r="F51" s="76"/>
      <c r="G51" s="76"/>
      <c r="H51" s="76"/>
      <c r="I51" s="76"/>
      <c r="K51" s="53"/>
    </row>
    <row r="52" spans="1:9" ht="15">
      <c r="A52" s="65" t="s">
        <v>14</v>
      </c>
      <c r="B52" s="42" t="s">
        <v>15</v>
      </c>
      <c r="C52" s="41">
        <f>2000/1000</f>
        <v>2</v>
      </c>
      <c r="D52" s="43">
        <v>0.5965499999999999</v>
      </c>
      <c r="E52" s="43">
        <v>0.5965499999999999</v>
      </c>
      <c r="F52" s="49">
        <v>0.045</v>
      </c>
      <c r="G52" s="22">
        <f t="shared" si="1"/>
        <v>1.3584500000000002</v>
      </c>
      <c r="H52" s="41"/>
      <c r="I52" s="20"/>
    </row>
    <row r="53" spans="1:9" ht="15">
      <c r="A53" s="65"/>
      <c r="B53" s="42" t="s">
        <v>16</v>
      </c>
      <c r="C53" s="41">
        <f>2000/1000</f>
        <v>2</v>
      </c>
      <c r="D53" s="43">
        <v>0.2062</v>
      </c>
      <c r="E53" s="43">
        <v>0.2062</v>
      </c>
      <c r="F53" s="49">
        <v>0.03</v>
      </c>
      <c r="G53" s="22">
        <f t="shared" si="1"/>
        <v>1.7638</v>
      </c>
      <c r="H53" s="41"/>
      <c r="I53" s="20"/>
    </row>
    <row r="54" spans="1:9" ht="15">
      <c r="A54" s="65"/>
      <c r="B54" s="16" t="s">
        <v>17</v>
      </c>
      <c r="C54" s="44">
        <f>25000/1000</f>
        <v>25</v>
      </c>
      <c r="D54" s="43">
        <v>9.61924</v>
      </c>
      <c r="E54" s="43">
        <v>9.61924</v>
      </c>
      <c r="F54" s="49">
        <v>3.83891</v>
      </c>
      <c r="G54" s="22">
        <f t="shared" si="1"/>
        <v>11.54185</v>
      </c>
      <c r="H54" s="41"/>
      <c r="I54" s="20"/>
    </row>
    <row r="55" spans="1:9" ht="15">
      <c r="A55" s="65"/>
      <c r="B55" s="16" t="s">
        <v>18</v>
      </c>
      <c r="C55" s="44">
        <f>2000/1000</f>
        <v>2</v>
      </c>
      <c r="D55" s="43">
        <v>0.5488999999999999</v>
      </c>
      <c r="E55" s="43">
        <v>0.5488999999999999</v>
      </c>
      <c r="F55" s="49">
        <v>0.04986</v>
      </c>
      <c r="G55" s="22">
        <f t="shared" si="1"/>
        <v>1.40124</v>
      </c>
      <c r="H55" s="41"/>
      <c r="I55" s="20"/>
    </row>
    <row r="56" spans="1:9" ht="15">
      <c r="A56" s="65"/>
      <c r="B56" s="16" t="s">
        <v>19</v>
      </c>
      <c r="C56" s="44">
        <f>3000/1000</f>
        <v>3</v>
      </c>
      <c r="D56" s="43">
        <v>0.8879</v>
      </c>
      <c r="E56" s="43">
        <v>0.8879</v>
      </c>
      <c r="F56" s="49">
        <v>0.05839</v>
      </c>
      <c r="G56" s="22">
        <f t="shared" si="1"/>
        <v>2.0537099999999997</v>
      </c>
      <c r="H56" s="41"/>
      <c r="I56" s="20"/>
    </row>
    <row r="57" spans="1:9" ht="15">
      <c r="A57" s="65"/>
      <c r="B57" s="16" t="s">
        <v>20</v>
      </c>
      <c r="C57" s="44">
        <f>2000/1000</f>
        <v>2</v>
      </c>
      <c r="D57" s="43">
        <v>0.3383</v>
      </c>
      <c r="E57" s="43">
        <v>0.3383</v>
      </c>
      <c r="F57" s="49">
        <v>0.19383</v>
      </c>
      <c r="G57" s="22">
        <f t="shared" si="1"/>
        <v>1.46787</v>
      </c>
      <c r="H57" s="41"/>
      <c r="I57" s="20"/>
    </row>
    <row r="58" spans="1:9" ht="15">
      <c r="A58" s="65"/>
      <c r="B58" s="16" t="s">
        <v>21</v>
      </c>
      <c r="C58" s="44">
        <f>5800/1000</f>
        <v>5.8</v>
      </c>
      <c r="D58" s="43">
        <v>0.7786000000000001</v>
      </c>
      <c r="E58" s="43">
        <v>0.7786000000000001</v>
      </c>
      <c r="F58" s="49">
        <v>0.07237</v>
      </c>
      <c r="G58" s="22">
        <f t="shared" si="1"/>
        <v>4.94903</v>
      </c>
      <c r="H58" s="41"/>
      <c r="I58" s="20"/>
    </row>
    <row r="59" spans="1:9" ht="15">
      <c r="A59" s="65"/>
      <c r="B59" s="16" t="s">
        <v>22</v>
      </c>
      <c r="C59" s="44">
        <f>1000/1000</f>
        <v>1</v>
      </c>
      <c r="D59" s="45">
        <v>0.4013</v>
      </c>
      <c r="E59" s="45">
        <v>0.4013</v>
      </c>
      <c r="F59" s="49">
        <v>0.01963</v>
      </c>
      <c r="G59" s="22">
        <f t="shared" si="1"/>
        <v>0.57907</v>
      </c>
      <c r="H59" s="41"/>
      <c r="I59" s="20"/>
    </row>
    <row r="60" spans="1:9" ht="15">
      <c r="A60" s="65"/>
      <c r="B60" s="16" t="s">
        <v>23</v>
      </c>
      <c r="C60" s="44">
        <f>2000/1000</f>
        <v>2</v>
      </c>
      <c r="D60" s="43">
        <v>0.355</v>
      </c>
      <c r="E60" s="43">
        <v>0.355</v>
      </c>
      <c r="F60" s="49">
        <v>0.02299</v>
      </c>
      <c r="G60" s="22">
        <f t="shared" si="1"/>
        <v>1.62201</v>
      </c>
      <c r="H60" s="41"/>
      <c r="I60" s="20"/>
    </row>
    <row r="61" spans="1:9" ht="15">
      <c r="A61" s="65"/>
      <c r="B61" s="16" t="s">
        <v>24</v>
      </c>
      <c r="C61" s="44">
        <f>2000/1000</f>
        <v>2</v>
      </c>
      <c r="D61" s="43">
        <v>0.87119</v>
      </c>
      <c r="E61" s="43">
        <v>0.87119</v>
      </c>
      <c r="F61" s="49">
        <v>0.055</v>
      </c>
      <c r="G61" s="22">
        <f t="shared" si="1"/>
        <v>1.0738100000000002</v>
      </c>
      <c r="H61" s="41"/>
      <c r="I61" s="20"/>
    </row>
    <row r="62" spans="1:9" ht="15">
      <c r="A62" s="65"/>
      <c r="B62" s="16" t="s">
        <v>25</v>
      </c>
      <c r="C62" s="44">
        <f>1000/1000</f>
        <v>1</v>
      </c>
      <c r="D62" s="43">
        <v>0.1469</v>
      </c>
      <c r="E62" s="43">
        <v>0.1469</v>
      </c>
      <c r="F62" s="49">
        <v>0.025</v>
      </c>
      <c r="G62" s="22">
        <f t="shared" si="1"/>
        <v>0.8281</v>
      </c>
      <c r="H62" s="41"/>
      <c r="I62" s="20"/>
    </row>
    <row r="63" spans="1:9" ht="15">
      <c r="A63" s="65"/>
      <c r="B63" s="16" t="s">
        <v>26</v>
      </c>
      <c r="C63" s="44">
        <f>2000/1000</f>
        <v>2</v>
      </c>
      <c r="D63" s="43">
        <v>0.4967</v>
      </c>
      <c r="E63" s="43">
        <v>0.4967</v>
      </c>
      <c r="F63" s="49">
        <v>0.04047</v>
      </c>
      <c r="G63" s="22">
        <f t="shared" si="1"/>
        <v>1.46283</v>
      </c>
      <c r="H63" s="41"/>
      <c r="I63" s="20"/>
    </row>
    <row r="64" spans="1:9" ht="15">
      <c r="A64" s="65"/>
      <c r="B64" s="16" t="s">
        <v>27</v>
      </c>
      <c r="C64" s="44">
        <f>2000/1000</f>
        <v>2</v>
      </c>
      <c r="D64" s="45">
        <v>0.29410000000000003</v>
      </c>
      <c r="E64" s="45">
        <v>0.29410000000000003</v>
      </c>
      <c r="F64" s="49">
        <v>0.055</v>
      </c>
      <c r="G64" s="22">
        <f t="shared" si="1"/>
        <v>1.6509</v>
      </c>
      <c r="H64" s="41"/>
      <c r="I64" s="20"/>
    </row>
    <row r="65" spans="1:9" ht="15">
      <c r="A65" s="65"/>
      <c r="B65" s="16" t="s">
        <v>28</v>
      </c>
      <c r="C65" s="44">
        <f>2000/1000</f>
        <v>2</v>
      </c>
      <c r="D65" s="43">
        <v>0.70861</v>
      </c>
      <c r="E65" s="43">
        <v>0.70861</v>
      </c>
      <c r="F65" s="49">
        <v>0.149</v>
      </c>
      <c r="G65" s="22">
        <f t="shared" si="1"/>
        <v>1.14239</v>
      </c>
      <c r="H65" s="41"/>
      <c r="I65" s="20"/>
    </row>
    <row r="66" spans="1:9" ht="15">
      <c r="A66" s="65"/>
      <c r="B66" s="16" t="s">
        <v>29</v>
      </c>
      <c r="C66" s="44">
        <f>2000/1000</f>
        <v>2</v>
      </c>
      <c r="D66" s="43">
        <v>0.6190800000000001</v>
      </c>
      <c r="E66" s="43">
        <v>0.6190800000000001</v>
      </c>
      <c r="F66" s="49">
        <v>0.113</v>
      </c>
      <c r="G66" s="22">
        <f t="shared" si="1"/>
        <v>1.26792</v>
      </c>
      <c r="H66" s="41"/>
      <c r="I66" s="20"/>
    </row>
    <row r="67" spans="1:9" ht="15">
      <c r="A67" s="65"/>
      <c r="B67" s="46" t="s">
        <v>30</v>
      </c>
      <c r="C67" s="44">
        <f>10000/1000</f>
        <v>10</v>
      </c>
      <c r="D67" s="43">
        <v>6.357900000000001</v>
      </c>
      <c r="E67" s="43">
        <v>6.357900000000001</v>
      </c>
      <c r="F67" s="49">
        <v>2.105</v>
      </c>
      <c r="G67" s="22">
        <f t="shared" si="1"/>
        <v>1.5370999999999992</v>
      </c>
      <c r="H67" s="41"/>
      <c r="I67" s="20"/>
    </row>
    <row r="68" ht="15">
      <c r="A68" s="47"/>
    </row>
    <row r="69" ht="15">
      <c r="A69" s="47"/>
    </row>
    <row r="70" ht="15">
      <c r="A70" s="47"/>
    </row>
  </sheetData>
  <sheetProtection/>
  <mergeCells count="9">
    <mergeCell ref="A6:I6"/>
    <mergeCell ref="A14:I14"/>
    <mergeCell ref="B51:I51"/>
    <mergeCell ref="A52:A67"/>
    <mergeCell ref="A15:A50"/>
    <mergeCell ref="B7:G7"/>
    <mergeCell ref="B8:G8"/>
    <mergeCell ref="C9:D9"/>
    <mergeCell ref="C10:D10"/>
  </mergeCells>
  <printOptions/>
  <pageMargins left="0.3937007874015748" right="0.31496062992125984" top="0.1968503937007874" bottom="0.1968503937007874" header="0" footer="0"/>
  <pageSetup fitToHeight="0" fitToWidth="1" horizontalDpi="600" verticalDpi="600" orientation="landscape" paperSize="9" scale="66" r:id="rId1"/>
  <rowBreaks count="2" manualBreakCount="2">
    <brk id="50" max="8" man="1"/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zoomScalePageLayoutView="0" workbookViewId="0" topLeftCell="A1">
      <selection activeCell="B8" sqref="B8:G11"/>
    </sheetView>
  </sheetViews>
  <sheetFormatPr defaultColWidth="9.140625" defaultRowHeight="15"/>
  <cols>
    <col min="1" max="1" width="17.140625" style="0" customWidth="1"/>
    <col min="2" max="8" width="19.28125" style="0" customWidth="1"/>
  </cols>
  <sheetData>
    <row r="1" spans="1:8" ht="15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">
      <c r="A2" s="71" t="s">
        <v>1</v>
      </c>
      <c r="B2" s="71"/>
      <c r="C2" s="71"/>
      <c r="D2" s="71"/>
      <c r="E2" s="71"/>
      <c r="F2" s="71"/>
      <c r="G2" s="71"/>
      <c r="H2" s="71"/>
    </row>
    <row r="3" spans="1:8" ht="15">
      <c r="A3" s="71" t="s">
        <v>79</v>
      </c>
      <c r="B3" s="71"/>
      <c r="C3" s="71"/>
      <c r="D3" s="71"/>
      <c r="E3" s="71"/>
      <c r="F3" s="71"/>
      <c r="G3" s="71"/>
      <c r="H3" s="71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71" t="s">
        <v>2</v>
      </c>
      <c r="B5" s="71"/>
      <c r="C5" s="71"/>
      <c r="D5" s="71"/>
      <c r="E5" s="71"/>
      <c r="F5" s="71"/>
      <c r="G5" s="71"/>
      <c r="H5" s="71"/>
    </row>
    <row r="6" spans="1:8" ht="15">
      <c r="A6" s="3"/>
      <c r="B6" s="4"/>
      <c r="C6" s="4"/>
      <c r="D6" s="4"/>
      <c r="E6" s="4"/>
      <c r="F6" s="4"/>
      <c r="G6" s="4"/>
      <c r="H6" s="4"/>
    </row>
    <row r="7" spans="1:9" ht="51" customHeight="1">
      <c r="A7" s="63" t="s">
        <v>78</v>
      </c>
      <c r="B7" s="64"/>
      <c r="C7" s="64"/>
      <c r="D7" s="64"/>
      <c r="E7" s="64"/>
      <c r="F7" s="64"/>
      <c r="G7" s="64"/>
      <c r="H7" s="64"/>
      <c r="I7" s="64"/>
    </row>
    <row r="8" spans="1:8" ht="15">
      <c r="A8" s="5"/>
      <c r="B8" s="67" t="s">
        <v>3</v>
      </c>
      <c r="C8" s="67"/>
      <c r="D8" s="67"/>
      <c r="E8" s="67"/>
      <c r="F8" s="67"/>
      <c r="G8" s="67"/>
      <c r="H8" s="6"/>
    </row>
    <row r="9" spans="1:8" ht="15">
      <c r="A9" s="5"/>
      <c r="B9" s="68" t="s">
        <v>4</v>
      </c>
      <c r="C9" s="68"/>
      <c r="D9" s="68"/>
      <c r="E9" s="68"/>
      <c r="F9" s="68"/>
      <c r="G9" s="68"/>
      <c r="H9" s="7"/>
    </row>
    <row r="10" spans="1:8" ht="15">
      <c r="A10" s="5"/>
      <c r="B10" s="8"/>
      <c r="C10" s="56"/>
      <c r="D10" s="69" t="s">
        <v>34</v>
      </c>
      <c r="E10" s="69"/>
      <c r="F10" s="56"/>
      <c r="G10" s="10"/>
      <c r="H10" s="11"/>
    </row>
    <row r="11" spans="1:8" ht="15">
      <c r="A11" s="5"/>
      <c r="B11" s="12"/>
      <c r="C11" s="9"/>
      <c r="D11" s="70" t="s">
        <v>5</v>
      </c>
      <c r="E11" s="70"/>
      <c r="F11" s="5"/>
      <c r="G11" s="9"/>
      <c r="H11" s="11"/>
    </row>
    <row r="12" spans="1:8" ht="15">
      <c r="A12" s="5"/>
      <c r="B12" s="5"/>
      <c r="C12" s="5"/>
      <c r="D12" s="5"/>
      <c r="E12" s="5"/>
      <c r="F12" s="5"/>
      <c r="G12" s="13"/>
      <c r="H12" s="13"/>
    </row>
    <row r="13" spans="1:8" ht="63.75">
      <c r="A13" s="14" t="s">
        <v>6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</row>
    <row r="14" spans="1:8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</row>
    <row r="15" spans="1:8" ht="15" customHeight="1">
      <c r="A15" s="65" t="s">
        <v>14</v>
      </c>
      <c r="B15" s="16" t="s">
        <v>31</v>
      </c>
      <c r="C15" s="17">
        <f>2000/1000</f>
        <v>2</v>
      </c>
      <c r="D15" s="15">
        <v>0.3483</v>
      </c>
      <c r="E15" s="50">
        <v>0.0174</v>
      </c>
      <c r="F15" s="50">
        <f>C15-D15-E15</f>
        <v>1.6342999999999999</v>
      </c>
      <c r="G15" s="14"/>
      <c r="H15" s="14"/>
    </row>
    <row r="16" spans="1:8" ht="15">
      <c r="A16" s="65"/>
      <c r="B16" s="16" t="s">
        <v>32</v>
      </c>
      <c r="C16" s="17">
        <f>2000/1000</f>
        <v>2</v>
      </c>
      <c r="D16" s="18">
        <v>0.327</v>
      </c>
      <c r="E16" s="50">
        <v>0.04846</v>
      </c>
      <c r="F16" s="50">
        <f>C16-D16-E16</f>
        <v>1.62454</v>
      </c>
      <c r="G16" s="14"/>
      <c r="H16" s="14"/>
    </row>
    <row r="17" spans="1:8" ht="15">
      <c r="A17" s="65"/>
      <c r="B17" s="16" t="s">
        <v>33</v>
      </c>
      <c r="C17" s="17">
        <f>2000/1000</f>
        <v>2</v>
      </c>
      <c r="D17" s="15">
        <v>0.4062</v>
      </c>
      <c r="E17" s="50">
        <v>0.00963</v>
      </c>
      <c r="F17" s="50">
        <f>C17-D17-E17</f>
        <v>1.5841699999999999</v>
      </c>
      <c r="G17" s="14"/>
      <c r="H17" s="14"/>
    </row>
    <row r="18" ht="15">
      <c r="A18" s="47"/>
    </row>
    <row r="19" ht="15">
      <c r="A19" s="47"/>
    </row>
    <row r="20" ht="15">
      <c r="A20" s="47"/>
    </row>
    <row r="21" ht="15">
      <c r="A21" s="47"/>
    </row>
    <row r="22" ht="15">
      <c r="A22" s="47"/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  <row r="28" ht="15">
      <c r="A28" s="47"/>
    </row>
    <row r="29" ht="15">
      <c r="A29" s="47"/>
    </row>
    <row r="30" ht="15">
      <c r="A30" s="47"/>
    </row>
    <row r="31" ht="15">
      <c r="A31" s="47"/>
    </row>
    <row r="32" ht="15">
      <c r="A32" s="47"/>
    </row>
    <row r="33" ht="15">
      <c r="A33" s="47"/>
    </row>
  </sheetData>
  <sheetProtection/>
  <mergeCells count="10">
    <mergeCell ref="B9:G9"/>
    <mergeCell ref="A15:A17"/>
    <mergeCell ref="A1:H1"/>
    <mergeCell ref="A2:H2"/>
    <mergeCell ref="A3:H3"/>
    <mergeCell ref="A5:H5"/>
    <mergeCell ref="B8:G8"/>
    <mergeCell ref="A7:I7"/>
    <mergeCell ref="D11:E11"/>
    <mergeCell ref="D10:E1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90" zoomScaleSheetLayoutView="90" zoomScalePageLayoutView="0" workbookViewId="0" topLeftCell="A7">
      <selection activeCell="H9" sqref="H9"/>
    </sheetView>
  </sheetViews>
  <sheetFormatPr defaultColWidth="0.85546875" defaultRowHeight="15"/>
  <cols>
    <col min="1" max="1" width="29.8515625" style="19" customWidth="1"/>
    <col min="2" max="3" width="25.7109375" style="19" customWidth="1"/>
    <col min="4" max="4" width="25.7109375" style="19" hidden="1" customWidth="1"/>
    <col min="5" max="9" width="25.7109375" style="19" customWidth="1"/>
    <col min="10" max="10" width="0.85546875" style="19" customWidth="1"/>
    <col min="11" max="11" width="19.421875" style="19" customWidth="1"/>
    <col min="12" max="16384" width="0.85546875" style="19" customWidth="1"/>
  </cols>
  <sheetData>
    <row r="1" ht="15">
      <c r="I1" s="61" t="s">
        <v>80</v>
      </c>
    </row>
    <row r="2" ht="15">
      <c r="I2" s="61" t="s">
        <v>1</v>
      </c>
    </row>
    <row r="3" ht="15">
      <c r="I3" s="61" t="s">
        <v>79</v>
      </c>
    </row>
    <row r="4" ht="15">
      <c r="I4" s="61"/>
    </row>
    <row r="5" spans="1:9" ht="15">
      <c r="A5" s="40"/>
      <c r="B5" s="40"/>
      <c r="C5" s="40"/>
      <c r="D5" s="40"/>
      <c r="I5" s="62" t="s">
        <v>2</v>
      </c>
    </row>
    <row r="6" spans="1:9" s="36" customFormat="1" ht="46.5" customHeight="1">
      <c r="A6" s="72" t="s">
        <v>78</v>
      </c>
      <c r="B6" s="73"/>
      <c r="C6" s="73"/>
      <c r="D6" s="73"/>
      <c r="E6" s="73"/>
      <c r="F6" s="73"/>
      <c r="G6" s="73"/>
      <c r="H6" s="73"/>
      <c r="I6" s="73"/>
    </row>
    <row r="7" spans="1:9" s="36" customFormat="1" ht="16.5" customHeight="1">
      <c r="A7" s="39"/>
      <c r="B7" s="67" t="s">
        <v>3</v>
      </c>
      <c r="C7" s="67"/>
      <c r="D7" s="67"/>
      <c r="E7" s="67"/>
      <c r="F7" s="67"/>
      <c r="G7" s="67"/>
      <c r="H7" s="38"/>
      <c r="I7" s="38"/>
    </row>
    <row r="8" spans="1:9" s="36" customFormat="1" ht="16.5" customHeight="1">
      <c r="A8" s="39"/>
      <c r="B8" s="68" t="s">
        <v>4</v>
      </c>
      <c r="C8" s="68"/>
      <c r="D8" s="68"/>
      <c r="E8" s="68"/>
      <c r="F8" s="68"/>
      <c r="G8" s="68"/>
      <c r="H8" s="38"/>
      <c r="I8" s="38"/>
    </row>
    <row r="9" spans="1:9" s="36" customFormat="1" ht="16.5" customHeight="1">
      <c r="A9" s="39"/>
      <c r="B9" s="8"/>
      <c r="C9" s="56"/>
      <c r="D9" s="69" t="s">
        <v>34</v>
      </c>
      <c r="E9" s="69"/>
      <c r="F9" s="56"/>
      <c r="G9" s="10"/>
      <c r="H9" s="38"/>
      <c r="I9" s="38"/>
    </row>
    <row r="10" spans="1:9" s="36" customFormat="1" ht="16.5" customHeight="1">
      <c r="A10" s="39"/>
      <c r="B10" s="12"/>
      <c r="C10" s="9"/>
      <c r="D10" s="70" t="s">
        <v>5</v>
      </c>
      <c r="E10" s="70"/>
      <c r="F10" s="5"/>
      <c r="G10" s="9"/>
      <c r="H10" s="38"/>
      <c r="I10" s="38"/>
    </row>
    <row r="11" s="36" customFormat="1" ht="15.75">
      <c r="I11" s="37" t="s">
        <v>77</v>
      </c>
    </row>
    <row r="12" spans="1:11" s="34" customFormat="1" ht="50.25" customHeight="1">
      <c r="A12" s="35" t="s">
        <v>76</v>
      </c>
      <c r="B12" s="35" t="s">
        <v>7</v>
      </c>
      <c r="C12" s="35" t="s">
        <v>75</v>
      </c>
      <c r="D12" s="35"/>
      <c r="E12" s="35" t="s">
        <v>9</v>
      </c>
      <c r="F12" s="35" t="s">
        <v>10</v>
      </c>
      <c r="G12" s="35" t="s">
        <v>74</v>
      </c>
      <c r="H12" s="35" t="s">
        <v>12</v>
      </c>
      <c r="I12" s="35" t="s">
        <v>73</v>
      </c>
      <c r="K12" s="51"/>
    </row>
    <row r="13" spans="1:11" s="32" customFormat="1" ht="12.75">
      <c r="A13" s="33">
        <v>1</v>
      </c>
      <c r="B13" s="33">
        <v>2</v>
      </c>
      <c r="C13" s="33">
        <v>3</v>
      </c>
      <c r="D13" s="33"/>
      <c r="E13" s="33">
        <v>4</v>
      </c>
      <c r="F13" s="33">
        <v>5</v>
      </c>
      <c r="G13" s="33">
        <v>6</v>
      </c>
      <c r="H13" s="33">
        <v>7</v>
      </c>
      <c r="I13" s="33">
        <v>8</v>
      </c>
      <c r="K13" s="52"/>
    </row>
    <row r="14" spans="1:11" ht="15">
      <c r="A14" s="28" t="s">
        <v>36</v>
      </c>
      <c r="B14" s="27" t="s">
        <v>35</v>
      </c>
      <c r="C14" s="26">
        <v>50</v>
      </c>
      <c r="D14" s="25"/>
      <c r="E14" s="24">
        <v>12.98</v>
      </c>
      <c r="F14" s="48">
        <v>4.845</v>
      </c>
      <c r="G14" s="22">
        <f>C14-E14-F14</f>
        <v>32.175</v>
      </c>
      <c r="H14" s="21"/>
      <c r="I14" s="20"/>
      <c r="K14" s="53"/>
    </row>
  </sheetData>
  <sheetProtection/>
  <mergeCells count="5">
    <mergeCell ref="A6:I6"/>
    <mergeCell ref="B7:G7"/>
    <mergeCell ref="B8:G8"/>
    <mergeCell ref="D9:E9"/>
    <mergeCell ref="D10:E10"/>
  </mergeCells>
  <printOptions/>
  <pageMargins left="0.5905511811023623" right="0.5118110236220472" top="0.1968503937007874" bottom="0.196850393700787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2019-04-12T01:04:02Z</dcterms:modified>
  <cp:category/>
  <cp:version/>
  <cp:contentType/>
  <cp:contentStatus/>
</cp:coreProperties>
</file>