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0385" windowHeight="12525" tabRatio="786" activeTab="3"/>
  </bookViews>
  <sheets>
    <sheet name="октябрь" sheetId="1" r:id="rId1"/>
    <sheet name="ноябрь" sheetId="2" r:id="rId2"/>
    <sheet name="декабрь" sheetId="3" r:id="rId3"/>
    <sheet name="4 кв 2017" sheetId="4" r:id="rId4"/>
  </sheets>
  <externalReferences>
    <externalReference r:id="rId7"/>
    <externalReference r:id="rId8"/>
  </externalReferences>
  <definedNames>
    <definedName name="_xlnm.Print_Area" localSheetId="3">'4 кв 2017'!$A$1:$J$86</definedName>
    <definedName name="_xlnm.Print_Area" localSheetId="2">'декабрь'!$A$1:$J$85</definedName>
    <definedName name="_xlnm.Print_Area" localSheetId="1">'ноябрь'!$A$1:$J$86</definedName>
    <definedName name="_xlnm.Print_Area" localSheetId="0">'октябрь'!$A$1:$J$91</definedName>
  </definedNames>
  <calcPr fullCalcOnLoad="1"/>
</workbook>
</file>

<file path=xl/sharedStrings.xml><?xml version="1.0" encoding="utf-8"?>
<sst xmlns="http://schemas.openxmlformats.org/spreadsheetml/2006/main" count="1648" uniqueCount="195">
  <si>
    <t>№ п/п</t>
  </si>
  <si>
    <t>Наименование магистрального газопровода</t>
  </si>
  <si>
    <t>Свободная мощность магистрального газопровода,
млн. куб. м</t>
  </si>
  <si>
    <t>к приказу ФАС России</t>
  </si>
  <si>
    <t>Зона выхода из магистрального газопровода</t>
  </si>
  <si>
    <t>Зона входа в магистральный газопровод</t>
  </si>
  <si>
    <t>Приложение № 1</t>
  </si>
  <si>
    <t>от 07.04.2014 № 231/14</t>
  </si>
  <si>
    <t>Форма</t>
  </si>
  <si>
    <t>Наименование потребителя</t>
  </si>
  <si>
    <t>Тариф на услуги по транспортировке газа по трубопроводам с детализацией по зоне входа в магистральный газопровод, руб. за 1000 куб. м</t>
  </si>
  <si>
    <t>Тариф на услуги по транспортировке газа по трубопроводам с детализацией по зоне выхода из магистрального газопровода, руб. за 1000 куб. м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</si>
  <si>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</si>
  <si>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</si>
  <si>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>Газопровод-отвод к АГРС с.Люксюгун</t>
  </si>
  <si>
    <t>Газопровод-отвод к АГР С с. Тыайа</t>
  </si>
  <si>
    <t>Газопровод-отвод к АГРС с. Чагда</t>
  </si>
  <si>
    <t>Газопровод-отвод к АГРС с. Арыктах</t>
  </si>
  <si>
    <t>Газопровод-отвод к АГРС с. Кобяй</t>
  </si>
  <si>
    <t>Газопровод-отвод к АГРС с.Ситте</t>
  </si>
  <si>
    <t>Газопровод-отвод к АГРС  с. Салбанцы</t>
  </si>
  <si>
    <t>Газопровод-отвод к АГРС  с. Намцы</t>
  </si>
  <si>
    <t>Газопровод-отвод к АГРС с. Искра</t>
  </si>
  <si>
    <t>МГ Намцы-Хатырык</t>
  </si>
  <si>
    <t>Газопровод-отвод к АГРС: с. Бетюнь</t>
  </si>
  <si>
    <t>Газопровод-отвод к АГРС: с. Хатырык</t>
  </si>
  <si>
    <t>Газопровод-отвод к АГРС с.Таастах</t>
  </si>
  <si>
    <t>Газопровод-отвод к АГРС п. Маган</t>
  </si>
  <si>
    <t xml:space="preserve">Газопровод-отвод к ГРС г. Покровск </t>
  </si>
  <si>
    <t>Газопровод-отвод к АГРС с. Октемцы</t>
  </si>
  <si>
    <t>ГО Покровск-Булгунняхтах</t>
  </si>
  <si>
    <t>Газопровод-отвод к АГРС с Булгунняхтах</t>
  </si>
  <si>
    <t>МГ Булгунняхтах-Улахан-Ан</t>
  </si>
  <si>
    <t>Газопровод-отвод к АГРС с. Улахан-Ан</t>
  </si>
  <si>
    <t>МГ к с. Бердигестях</t>
  </si>
  <si>
    <t>Газопровод-отвод к АГРС с. Бясь-Кюель</t>
  </si>
  <si>
    <t>Газопровод-отвод к АГРС с. Кюерелях</t>
  </si>
  <si>
    <t>Газопровод-отвод к  ГРС-2</t>
  </si>
  <si>
    <t>МГ «0» км –ГРС-2 – Хатассы</t>
  </si>
  <si>
    <t>Газопровод-отвод к АГРС с.Хатассы</t>
  </si>
  <si>
    <t xml:space="preserve">Подводный переход МГ через р. Лена </t>
  </si>
  <si>
    <t>МГ Павловск-Майя</t>
  </si>
  <si>
    <t>Газопровод-отвод к АГРС с. Павловск</t>
  </si>
  <si>
    <t>Газопровод-отвод к АГРС с.Хаптагай</t>
  </si>
  <si>
    <t>Газопровод-отвод к АГРС п. Нижний Бестях</t>
  </si>
  <si>
    <t>Газопровод-отвод к АГРС с. Майа</t>
  </si>
  <si>
    <t>Газопровод-отвод к АГРС с. Табага</t>
  </si>
  <si>
    <t>Газопровод-отвод к АГРС с. Тюнгюлю</t>
  </si>
  <si>
    <t>МГ "УКПГ Отраднинское ГКМ - АГРС г.Ленск"</t>
  </si>
  <si>
    <t>МГ Мастах-Берге 47 км</t>
  </si>
  <si>
    <t>АГРС с. Люксюгун</t>
  </si>
  <si>
    <t>МГ Мастах-Берге 86 км</t>
  </si>
  <si>
    <t>АГРС с. Тыайа</t>
  </si>
  <si>
    <t>АГРС с. Чагда</t>
  </si>
  <si>
    <t>АГРС с.Арыктах</t>
  </si>
  <si>
    <t>МГ Мастах-Берге 132 км</t>
  </si>
  <si>
    <t>АГРС с.Кобяй</t>
  </si>
  <si>
    <t>МГ Мастах-Берге</t>
  </si>
  <si>
    <t>МГ Берге-Якутск  108 км</t>
  </si>
  <si>
    <t>АГРС с.Ситте</t>
  </si>
  <si>
    <t>МГ Берге-Якутск  181 км</t>
  </si>
  <si>
    <t>АГРС с.Салбанцы</t>
  </si>
  <si>
    <t>МГ Берге-Якутск  198 км</t>
  </si>
  <si>
    <t>АГРС с.Намцы</t>
  </si>
  <si>
    <t>ГО с. Намцы</t>
  </si>
  <si>
    <t>АГРС с.Искра</t>
  </si>
  <si>
    <t>ГО с Намцы</t>
  </si>
  <si>
    <t>ГО Намцы-Хатырык</t>
  </si>
  <si>
    <t>АГРС с. Бетюнцы</t>
  </si>
  <si>
    <t>АГРС с. Хатырык</t>
  </si>
  <si>
    <t>МГ Берге-Якутск  216 км</t>
  </si>
  <si>
    <t>АГРС с. Таастах</t>
  </si>
  <si>
    <t>МГ Берге-Якутск  283 км</t>
  </si>
  <si>
    <t>АГРС п. Маган</t>
  </si>
  <si>
    <t>МГ Берге-Якутск  272  км</t>
  </si>
  <si>
    <t>ГРС г. Покровск</t>
  </si>
  <si>
    <t>ГО г. Покровск</t>
  </si>
  <si>
    <t>АГРС с. Октемцы</t>
  </si>
  <si>
    <t>ГО  с. Булгунняхтах</t>
  </si>
  <si>
    <t>АГРС с. Булгунняхтах</t>
  </si>
  <si>
    <t>ГО с. Улахан-Ан</t>
  </si>
  <si>
    <t>АГРС с. Улахан-Ан</t>
  </si>
  <si>
    <t>МГ Берге-Якутск 133 км</t>
  </si>
  <si>
    <t>МГ с. Бердигестях</t>
  </si>
  <si>
    <t>АГРС с. Бясь-Кюель</t>
  </si>
  <si>
    <t>АГРС с. Кюерелях</t>
  </si>
  <si>
    <t>МГ 0км-ГРС-2-Хатассы</t>
  </si>
  <si>
    <t>ГРС-2 г.Якутск</t>
  </si>
  <si>
    <t>ГО с.Хатассы</t>
  </si>
  <si>
    <t>МГ ГРС-2-Хатассы</t>
  </si>
  <si>
    <t>АГРС с. Хатассы</t>
  </si>
  <si>
    <t>Подводный переход через р.Лена</t>
  </si>
  <si>
    <t>ГО с. Майя</t>
  </si>
  <si>
    <t>АГРС с.Павловск</t>
  </si>
  <si>
    <t>АГРС с. Хаптагай</t>
  </si>
  <si>
    <t>АГРС п.Н. Бестях</t>
  </si>
  <si>
    <t>АГРС с. Майя</t>
  </si>
  <si>
    <t>АГРС с.Табага</t>
  </si>
  <si>
    <t>АГРС с.Тюнгюлю</t>
  </si>
  <si>
    <t>УКПГ Отраднинское ГКМ</t>
  </si>
  <si>
    <t>АГРС г.Ленск</t>
  </si>
  <si>
    <t>-</t>
  </si>
  <si>
    <t>Информация о наличии (отсутствии) технической возможности доступа</t>
  </si>
  <si>
    <t>к регулируемым услугам по транспортировке газа по магистральным газопроводам АО "Сахатранснефтегаз"</t>
  </si>
  <si>
    <t>Газопровод-отвод к АГРС с. Чурапча</t>
  </si>
  <si>
    <t>МГ Майя-Табага-Чурапча</t>
  </si>
  <si>
    <t>АГРС с. Чурапча</t>
  </si>
  <si>
    <t xml:space="preserve">Примечание: Конечными потребителями газа, транспортируемого по магистральным газопроводам, являются потребители УГРС АО "Сахатранснефтегаз". </t>
  </si>
  <si>
    <t>ГО с. Табага, ГО с. Чурапча</t>
  </si>
  <si>
    <t>Газопровод-отвод к АГРС с. Асыма</t>
  </si>
  <si>
    <t>АГРС с. Асыма</t>
  </si>
  <si>
    <t xml:space="preserve">МГ Майа-Чурапча-Ытык-Кюель </t>
  </si>
  <si>
    <t>МГ Майя-Тюнгюлю-Борогонцы</t>
  </si>
  <si>
    <t>Газопровод-отвод к АГРС с. Беке</t>
  </si>
  <si>
    <t>АГРС с. Беке</t>
  </si>
  <si>
    <t>Газопровод-отвод к АГРС с. Суола</t>
  </si>
  <si>
    <t>АГРС с. Суола</t>
  </si>
  <si>
    <t>Газопровод-отвод к АГРС с. Бедиме</t>
  </si>
  <si>
    <t>АГРС с. Бедиме</t>
  </si>
  <si>
    <t>ЖД станция</t>
  </si>
  <si>
    <t>МГ Мастах – Берге - Якутск</t>
  </si>
  <si>
    <t>ГО Бясь-Кюель, ГО Кюерелях, ГО Асыма</t>
  </si>
  <si>
    <t>ГО Тюнгюлю, Беке, Суола, Бедиме</t>
  </si>
  <si>
    <t>АГРС ЖД</t>
  </si>
  <si>
    <t>ГО с.ХатырыкГО с.Бетюнцы</t>
  </si>
  <si>
    <t>за октябрь 2017 года</t>
  </si>
  <si>
    <t>за ноябрь 2017 года</t>
  </si>
  <si>
    <t>Газопровод-отвод к АГРС ЖД станция</t>
  </si>
  <si>
    <t>Газопровод-отвод к АГРС Прирельсовый нефтебазовый комплекс</t>
  </si>
  <si>
    <t>АГРС Прирельсовый</t>
  </si>
  <si>
    <t>Газопровод-отвод к АГРС с. Бютейдях</t>
  </si>
  <si>
    <t>Газопровод-отвод к АГРС с. Дябыла</t>
  </si>
  <si>
    <t>АГРС с. Бютейдях</t>
  </si>
  <si>
    <t>АГРС с. Дябыла</t>
  </si>
  <si>
    <t>за декабрь 2017 года</t>
  </si>
  <si>
    <t>за 4 квартал 2017 года</t>
  </si>
  <si>
    <t>УДиТГ:</t>
  </si>
  <si>
    <t>Газопровод отвод к АГРС с. Мастах</t>
  </si>
  <si>
    <t>МГ Мастах-Берге (3 нитка) 1км</t>
  </si>
  <si>
    <t>АГРС с.Мастах</t>
  </si>
  <si>
    <t>МГ Средневилюйское ГКМ - Мастах</t>
  </si>
  <si>
    <t>Газопровод-отвод к АГРС г. Вилюйск</t>
  </si>
  <si>
    <t>МГ Средневилюйское ГКМ - Мастах 2км</t>
  </si>
  <si>
    <t>АГРС г.Вилюйск</t>
  </si>
  <si>
    <t>Газопровод-отвод к АГРС с. Экюндю</t>
  </si>
  <si>
    <t>ГО г.Вилюйск 35км</t>
  </si>
  <si>
    <t>АГРС с.Экюндю</t>
  </si>
  <si>
    <t>Газопровод-отвод к АГРС с. Чинеке</t>
  </si>
  <si>
    <t>ГО г.Вилюйск 42км</t>
  </si>
  <si>
    <t>АГРС с.Чинеке</t>
  </si>
  <si>
    <t>Газопровод-отвод к АГРС с. Тасагар</t>
  </si>
  <si>
    <t>ГО г.Вилюйск 9км</t>
  </si>
  <si>
    <t>АГРС с.Тасагар</t>
  </si>
  <si>
    <t>Газопровод-отвод к АГРС с. Хампа</t>
  </si>
  <si>
    <t>ГО с.Тасагар 6км</t>
  </si>
  <si>
    <t>АГРС с.Хампа</t>
  </si>
  <si>
    <t>Газопровод-отвод к АГРС с.Тымпы</t>
  </si>
  <si>
    <t>МГ Средневилюйское ГКМ - Мастах 35км</t>
  </si>
  <si>
    <t>АГРС с.Тымпы</t>
  </si>
  <si>
    <t>Газопровод-отвод к АГРС с. Чай (Борогонцы)</t>
  </si>
  <si>
    <t>МГ Средневилюйское ГКМ - Мастах 40км</t>
  </si>
  <si>
    <t>АГРС с.Чай</t>
  </si>
  <si>
    <t>Газопровод-отвод к АГРС с. Сайылык (Мукучи)</t>
  </si>
  <si>
    <t>МГ Средневилюйское ГКМ - Мастах 58км</t>
  </si>
  <si>
    <t>АГРС с.Сайылык</t>
  </si>
  <si>
    <t>Газопровод-отвод к АГРС с. Арылах</t>
  </si>
  <si>
    <t>МГ Средневилюйское ГКМ - Мастах 69км</t>
  </si>
  <si>
    <t>АГРС с.Арылах</t>
  </si>
  <si>
    <t>МГ Вилюйск - Верхневилюйск</t>
  </si>
  <si>
    <t>Газопровод-отвод к АГРС с. Сыдыбыл</t>
  </si>
  <si>
    <t>МГ Вилюйск - Верхневилюйск 21км</t>
  </si>
  <si>
    <t>АГРС с.Сыдыбыл</t>
  </si>
  <si>
    <t>Газопровод-отвод к АГРС с. Кюль (Харбалах)</t>
  </si>
  <si>
    <t>МГ Вилюйск - Верхневилюйск 51км</t>
  </si>
  <si>
    <t>АГРС с.Кюль</t>
  </si>
  <si>
    <t>Газопровод-отвод к АГРС с. Хомустах (Нам)</t>
  </si>
  <si>
    <t>МГ Вилюйск - Верхневилюйск 77км</t>
  </si>
  <si>
    <t>АГРС с.Хомустах</t>
  </si>
  <si>
    <t>Газопровод-отвод к АГРС с. Тамалакан (Оросу)</t>
  </si>
  <si>
    <t>МГ Вилюйск - Верхневилюйск 63км</t>
  </si>
  <si>
    <t>АГРС с.Тамалакан</t>
  </si>
  <si>
    <t>Газопровод-отвод к АГРС с. Верхневилюйск</t>
  </si>
  <si>
    <t>МГ Вилюйск - Верхневилюйск 89км</t>
  </si>
  <si>
    <t>АГРС с.Верхневилюйск</t>
  </si>
  <si>
    <t>МГ Среднетюнгское ГКМ - Тамалакан</t>
  </si>
  <si>
    <t>Газопровод-отвод к АГРС с. Кюбяинде (Югюлятцы)</t>
  </si>
  <si>
    <t>ГО с.Усун 1км</t>
  </si>
  <si>
    <t>АГРС с.Кюбяинде</t>
  </si>
  <si>
    <t>Газопровод-отвод к АГРС с. Усун</t>
  </si>
  <si>
    <t>УКПГ СТГКМ</t>
  </si>
  <si>
    <t>АГРС с.Усун</t>
  </si>
  <si>
    <t>Газопровод-отвод к АГРС с. Тылгыны</t>
  </si>
  <si>
    <t>ГО с.Усун 5км</t>
  </si>
  <si>
    <t>АГРС с.Тылгыны</t>
  </si>
  <si>
    <t>ЛПУМГ: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</si>
</sst>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"/>
    <numFmt numFmtId="173" formatCode="0.000000"/>
    <numFmt numFmtId="174" formatCode="0.000"/>
    <numFmt numFmtId="175" formatCode="#,##0.000"/>
    <numFmt numFmtId="176" formatCode="0.0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vertical="center" wrapText="1"/>
      <protection/>
    </xf>
    <xf numFmtId="0" fontId="4" fillId="0" borderId="10" xfId="52" applyFont="1" applyBorder="1" applyAlignment="1">
      <alignment vertical="center" wrapText="1"/>
      <protection/>
    </xf>
    <xf numFmtId="0" fontId="1" fillId="0" borderId="10" xfId="52" applyFont="1" applyBorder="1" applyAlignment="1">
      <alignment horizontal="left" vertical="center"/>
      <protection/>
    </xf>
    <xf numFmtId="0" fontId="1" fillId="33" borderId="10" xfId="0" applyFont="1" applyFill="1" applyBorder="1" applyAlignment="1">
      <alignment horizontal="center" vertical="top"/>
    </xf>
    <xf numFmtId="176" fontId="1" fillId="34" borderId="10" xfId="0" applyNumberFormat="1" applyFont="1" applyFill="1" applyBorder="1" applyAlignment="1">
      <alignment horizontal="center"/>
    </xf>
    <xf numFmtId="176" fontId="1" fillId="34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vv\AppData\Local\Microsoft\Windows\Temporary%20Internet%20Files\Content.Outlook\6WM0XYQ5\&#1087;&#1088;&#1086;&#1077;&#1082;&#1090;&#1085;&#1072;&#1103;%20&#1084;&#1086;&#1097;&#1085;&#1086;&#1089;&#1090;&#110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vv\AppData\Local\Microsoft\Windows\Temporary%20Internet%20Files\Content.Outlook\6WM0XYQ5\&#1056;&#1072;&#1089;&#1093;&#1086;&#1076;%20&#1075;&#1072;&#1079;&#1072;%20&#1087;&#1086;%20&#1040;&#1043;&#1056;&#1057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ная производит."/>
    </sheetNames>
    <sheetDataSet>
      <sheetData sheetId="0">
        <row r="4">
          <cell r="E4">
            <v>0.365</v>
          </cell>
        </row>
        <row r="5">
          <cell r="E5">
            <v>0.9125</v>
          </cell>
        </row>
        <row r="6">
          <cell r="E6">
            <v>0.16666666666666666</v>
          </cell>
        </row>
        <row r="7">
          <cell r="E7">
            <v>0.30416666666666664</v>
          </cell>
        </row>
        <row r="13">
          <cell r="E13">
            <v>1.3079166666666666</v>
          </cell>
        </row>
        <row r="15">
          <cell r="E15">
            <v>4.166666666666667</v>
          </cell>
        </row>
        <row r="18">
          <cell r="E18">
            <v>0.16666666666666666</v>
          </cell>
        </row>
        <row r="19">
          <cell r="E19">
            <v>2.033333333333333</v>
          </cell>
        </row>
        <row r="20">
          <cell r="E20">
            <v>1.6666666666666667</v>
          </cell>
        </row>
        <row r="21">
          <cell r="E21">
            <v>0.4166666666666667</v>
          </cell>
        </row>
        <row r="22">
          <cell r="E22">
            <v>8.166666666666666</v>
          </cell>
        </row>
        <row r="24">
          <cell r="E24">
            <v>0.5</v>
          </cell>
        </row>
        <row r="27">
          <cell r="E27">
            <v>26.666666666666668</v>
          </cell>
        </row>
        <row r="30">
          <cell r="E30">
            <v>14.791666666666666</v>
          </cell>
        </row>
        <row r="31">
          <cell r="E31">
            <v>0.6666666666666666</v>
          </cell>
        </row>
        <row r="32">
          <cell r="E32">
            <v>13.6875</v>
          </cell>
        </row>
        <row r="33">
          <cell r="E33">
            <v>0.6666666666666666</v>
          </cell>
        </row>
        <row r="34">
          <cell r="E34">
            <v>9.658333333333333</v>
          </cell>
        </row>
        <row r="35">
          <cell r="E35">
            <v>0.7291666666666666</v>
          </cell>
        </row>
        <row r="36">
          <cell r="E36">
            <v>0.7291666666666666</v>
          </cell>
        </row>
        <row r="37">
          <cell r="E37">
            <v>46.666666666666664</v>
          </cell>
        </row>
        <row r="38">
          <cell r="E38">
            <v>44</v>
          </cell>
        </row>
        <row r="39">
          <cell r="E39">
            <v>7.3</v>
          </cell>
        </row>
        <row r="40">
          <cell r="E40">
            <v>44</v>
          </cell>
        </row>
        <row r="41">
          <cell r="E41">
            <v>3.795833333333333</v>
          </cell>
        </row>
        <row r="42">
          <cell r="E42">
            <v>35.63333333333333</v>
          </cell>
        </row>
        <row r="43">
          <cell r="E43">
            <v>3.65</v>
          </cell>
        </row>
        <row r="44">
          <cell r="E44">
            <v>1.46</v>
          </cell>
        </row>
        <row r="45">
          <cell r="E45">
            <v>3.65</v>
          </cell>
        </row>
        <row r="46">
          <cell r="E46">
            <v>7.3</v>
          </cell>
        </row>
        <row r="47">
          <cell r="E47">
            <v>1.46</v>
          </cell>
        </row>
        <row r="49">
          <cell r="E49">
            <v>1.6120833333333333</v>
          </cell>
        </row>
        <row r="50">
          <cell r="E50">
            <v>23.125</v>
          </cell>
        </row>
        <row r="51">
          <cell r="E51">
            <v>10.950000000000001</v>
          </cell>
        </row>
        <row r="53">
          <cell r="E53">
            <v>32.86387</v>
          </cell>
        </row>
        <row r="55">
          <cell r="E55">
            <v>0.1343201754385965</v>
          </cell>
        </row>
        <row r="56">
          <cell r="E56">
            <v>0.6827476882430646</v>
          </cell>
        </row>
        <row r="57">
          <cell r="E57">
            <v>1.0916248348745043</v>
          </cell>
        </row>
        <row r="58">
          <cell r="E58">
            <v>0.3780184940554821</v>
          </cell>
        </row>
        <row r="59">
          <cell r="E59">
            <v>1.2729194187582562</v>
          </cell>
        </row>
        <row r="60">
          <cell r="D60">
            <v>17.28</v>
          </cell>
        </row>
        <row r="61">
          <cell r="D61">
            <v>31.025000000000002</v>
          </cell>
        </row>
        <row r="62">
          <cell r="D62">
            <v>17.137914893617022</v>
          </cell>
        </row>
        <row r="64">
          <cell r="E64">
            <v>31.025000000000002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"/>
      <sheetName val="ноябрь"/>
      <sheetName val="октябрь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  <sheetName val="итог за 2017 г."/>
    </sheetNames>
    <sheetDataSet>
      <sheetData sheetId="0">
        <row r="20">
          <cell r="F20">
            <v>0.13393400000000003</v>
          </cell>
        </row>
        <row r="21">
          <cell r="F21">
            <v>0.26142299999999996</v>
          </cell>
        </row>
        <row r="23">
          <cell r="F23">
            <v>0.16090599999999997</v>
          </cell>
        </row>
        <row r="26">
          <cell r="F26">
            <v>0.18070399999999998</v>
          </cell>
        </row>
        <row r="27">
          <cell r="F27">
            <v>0.253945</v>
          </cell>
        </row>
        <row r="28">
          <cell r="F28">
            <v>0.19085299999999997</v>
          </cell>
        </row>
        <row r="29">
          <cell r="F29">
            <v>0.042291147657262954</v>
          </cell>
        </row>
        <row r="30">
          <cell r="F30">
            <v>0.14157799999999995</v>
          </cell>
        </row>
        <row r="31">
          <cell r="F31">
            <v>0.08718699999999999</v>
          </cell>
        </row>
        <row r="32">
          <cell r="F32">
            <v>7.733336</v>
          </cell>
        </row>
        <row r="33">
          <cell r="F33">
            <v>0.5184639999999999</v>
          </cell>
        </row>
        <row r="34">
          <cell r="F34">
            <v>0.557988</v>
          </cell>
        </row>
        <row r="35">
          <cell r="F35">
            <v>0.113121</v>
          </cell>
        </row>
        <row r="36">
          <cell r="F36">
            <v>0.3891319999999999</v>
          </cell>
        </row>
        <row r="38">
          <cell r="F38">
            <v>15.563218999999998</v>
          </cell>
        </row>
        <row r="39">
          <cell r="F39">
            <v>0.566561</v>
          </cell>
        </row>
        <row r="41">
          <cell r="F41">
            <v>0</v>
          </cell>
        </row>
        <row r="42">
          <cell r="F42">
            <v>4.1696990000000005</v>
          </cell>
        </row>
        <row r="43">
          <cell r="F43">
            <v>0.988704</v>
          </cell>
        </row>
        <row r="44">
          <cell r="F44">
            <v>2.506419</v>
          </cell>
        </row>
        <row r="45">
          <cell r="F45">
            <v>0.11092999999999996</v>
          </cell>
        </row>
        <row r="46">
          <cell r="F46">
            <v>0.43081200000000003</v>
          </cell>
        </row>
        <row r="47">
          <cell r="F47">
            <v>3.987693999999999</v>
          </cell>
        </row>
        <row r="48">
          <cell r="F48">
            <v>0.036145000000000004</v>
          </cell>
        </row>
        <row r="49">
          <cell r="F49">
            <v>0.11662800000000002</v>
          </cell>
        </row>
        <row r="50">
          <cell r="F50">
            <v>0.3242979999999999</v>
          </cell>
        </row>
        <row r="51">
          <cell r="F51">
            <v>0.8283579999999999</v>
          </cell>
        </row>
        <row r="52">
          <cell r="F52">
            <v>0.4395450000000001</v>
          </cell>
        </row>
        <row r="53">
          <cell r="F53">
            <v>0.037916000000000005</v>
          </cell>
        </row>
        <row r="65">
          <cell r="F65">
            <v>148.86861834906637</v>
          </cell>
        </row>
        <row r="67">
          <cell r="F67">
            <v>8.29703814</v>
          </cell>
        </row>
      </sheetData>
      <sheetData sheetId="1">
        <row r="20">
          <cell r="F20">
            <v>0.10980600000000001</v>
          </cell>
        </row>
        <row r="21">
          <cell r="F21">
            <v>0.208728</v>
          </cell>
        </row>
        <row r="23">
          <cell r="F23">
            <v>0.135443</v>
          </cell>
        </row>
        <row r="26">
          <cell r="F26">
            <v>0.13819499999999998</v>
          </cell>
        </row>
        <row r="27">
          <cell r="F27">
            <v>0.20464300000000002</v>
          </cell>
        </row>
        <row r="28">
          <cell r="F28">
            <v>0.154668</v>
          </cell>
        </row>
        <row r="29">
          <cell r="F29">
            <v>0</v>
          </cell>
        </row>
        <row r="30">
          <cell r="F30">
            <v>0.12031499999999998</v>
          </cell>
        </row>
        <row r="31">
          <cell r="F31">
            <v>0.07071199999999998</v>
          </cell>
        </row>
        <row r="32">
          <cell r="F32">
            <v>6.437267</v>
          </cell>
        </row>
        <row r="33">
          <cell r="F33">
            <v>0.41762700000000014</v>
          </cell>
        </row>
        <row r="34">
          <cell r="F34">
            <v>0.446108</v>
          </cell>
        </row>
        <row r="35">
          <cell r="F35">
            <v>0.08952600000000001</v>
          </cell>
        </row>
        <row r="36">
          <cell r="F36">
            <v>0.29307000000000005</v>
          </cell>
        </row>
        <row r="38">
          <cell r="F38">
            <v>11.457002</v>
          </cell>
        </row>
        <row r="39">
          <cell r="F39">
            <v>0.38016300000000003</v>
          </cell>
        </row>
        <row r="41">
          <cell r="F41">
            <v>0</v>
          </cell>
        </row>
        <row r="42">
          <cell r="F42">
            <v>3.2729070000000005</v>
          </cell>
        </row>
        <row r="43">
          <cell r="F43">
            <v>0.7925439999999999</v>
          </cell>
        </row>
        <row r="44">
          <cell r="F44">
            <v>2.0025980000000003</v>
          </cell>
        </row>
        <row r="45">
          <cell r="F45">
            <v>0.05571099999999999</v>
          </cell>
        </row>
        <row r="46">
          <cell r="F46">
            <v>0.32920000000000005</v>
          </cell>
        </row>
        <row r="47">
          <cell r="F47">
            <v>3.154995</v>
          </cell>
        </row>
        <row r="48">
          <cell r="F48">
            <v>0.06555099999999998</v>
          </cell>
        </row>
        <row r="49">
          <cell r="F49">
            <v>0.09224700000000001</v>
          </cell>
        </row>
        <row r="50">
          <cell r="F50">
            <v>0.1155</v>
          </cell>
        </row>
        <row r="51">
          <cell r="F51">
            <v>0.669445</v>
          </cell>
        </row>
        <row r="52">
          <cell r="F52">
            <v>0.361609</v>
          </cell>
        </row>
        <row r="53">
          <cell r="F53">
            <v>2.2003399999999997</v>
          </cell>
        </row>
        <row r="65">
          <cell r="F65">
            <v>175.88879658415172</v>
          </cell>
        </row>
        <row r="67">
          <cell r="F67">
            <v>6.2037838</v>
          </cell>
        </row>
      </sheetData>
      <sheetData sheetId="2">
        <row r="20">
          <cell r="F20">
            <v>0.06756299999999998</v>
          </cell>
        </row>
        <row r="21">
          <cell r="F21">
            <v>0.13275299999999998</v>
          </cell>
        </row>
        <row r="22">
          <cell r="F22">
            <v>0.13623400000000002</v>
          </cell>
        </row>
        <row r="23">
          <cell r="F23">
            <v>0.082951</v>
          </cell>
        </row>
        <row r="26">
          <cell r="F26">
            <v>0.08710899999999999</v>
          </cell>
        </row>
        <row r="27">
          <cell r="F27">
            <v>0.11451900000000001</v>
          </cell>
        </row>
        <row r="28">
          <cell r="F28">
            <v>0.09187499999999998</v>
          </cell>
        </row>
        <row r="29">
          <cell r="F29">
            <v>0</v>
          </cell>
        </row>
        <row r="30">
          <cell r="F30">
            <v>0.06963899999999999</v>
          </cell>
        </row>
        <row r="31">
          <cell r="F31">
            <v>0.040054</v>
          </cell>
        </row>
        <row r="32">
          <cell r="F32">
            <v>3.9299770000000005</v>
          </cell>
        </row>
        <row r="33">
          <cell r="F33">
            <v>0.23567900000000003</v>
          </cell>
        </row>
        <row r="34">
          <cell r="F34">
            <v>0.254586</v>
          </cell>
        </row>
        <row r="35">
          <cell r="F35">
            <v>0.09605200000000003</v>
          </cell>
        </row>
        <row r="36">
          <cell r="F36">
            <v>0.16755899999999996</v>
          </cell>
        </row>
        <row r="38">
          <cell r="F38">
            <v>8.513885</v>
          </cell>
        </row>
        <row r="39">
          <cell r="F39">
            <v>0.20428400000000005</v>
          </cell>
        </row>
        <row r="40">
          <cell r="F40">
            <v>0.4459589999999999</v>
          </cell>
        </row>
        <row r="41">
          <cell r="F41">
            <v>0</v>
          </cell>
        </row>
        <row r="42">
          <cell r="F42">
            <v>2.004466</v>
          </cell>
        </row>
        <row r="43">
          <cell r="F43">
            <v>0.442085</v>
          </cell>
        </row>
        <row r="44">
          <cell r="F44">
            <v>1.128179</v>
          </cell>
        </row>
        <row r="45">
          <cell r="F45">
            <v>0.038217999999999995</v>
          </cell>
        </row>
        <row r="46">
          <cell r="F46">
            <v>0.18316</v>
          </cell>
        </row>
        <row r="47">
          <cell r="F47">
            <v>1.7899269999999996</v>
          </cell>
        </row>
        <row r="48">
          <cell r="F48">
            <v>0.084</v>
          </cell>
        </row>
        <row r="49">
          <cell r="F49">
            <v>0.055327999999999995</v>
          </cell>
        </row>
        <row r="50">
          <cell r="F50">
            <v>0.114</v>
          </cell>
        </row>
        <row r="51">
          <cell r="F51">
            <v>0.37073</v>
          </cell>
        </row>
        <row r="52">
          <cell r="F52">
            <v>0.21261700000000003</v>
          </cell>
        </row>
        <row r="53">
          <cell r="F53">
            <v>0.8867670000000001</v>
          </cell>
        </row>
        <row r="65">
          <cell r="F65">
            <v>134.1008544477477</v>
          </cell>
        </row>
        <row r="67">
          <cell r="F67">
            <v>4.08259855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SheetLayoutView="100" zoomScalePageLayoutView="0" workbookViewId="0" topLeftCell="A46">
      <selection activeCell="A80" sqref="A80"/>
    </sheetView>
  </sheetViews>
  <sheetFormatPr defaultColWidth="9.00390625" defaultRowHeight="12.75"/>
  <cols>
    <col min="1" max="1" width="5.875" style="5" customWidth="1"/>
    <col min="2" max="2" width="41.875" style="5" customWidth="1"/>
    <col min="3" max="3" width="30.875" style="5" customWidth="1"/>
    <col min="4" max="4" width="34.00390625" style="5" customWidth="1"/>
    <col min="5" max="5" width="17.375" style="5" customWidth="1"/>
    <col min="6" max="6" width="16.625" style="5" customWidth="1"/>
    <col min="7" max="7" width="15.375" style="5" customWidth="1"/>
    <col min="8" max="8" width="15.00390625" style="5" customWidth="1"/>
    <col min="9" max="9" width="18.75390625" style="5" customWidth="1"/>
    <col min="10" max="10" width="16.875" style="5" customWidth="1"/>
    <col min="11" max="11" width="9.125" style="5" customWidth="1"/>
    <col min="12" max="16384" width="9.125" style="5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4" t="s">
        <v>6</v>
      </c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4" t="s">
        <v>3</v>
      </c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4" t="s">
        <v>7</v>
      </c>
    </row>
    <row r="4" spans="1:10" ht="15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5.75">
      <c r="A5" s="6"/>
      <c r="B5" s="6"/>
      <c r="C5" s="6"/>
      <c r="D5" s="6"/>
      <c r="E5" s="6"/>
      <c r="F5" s="6"/>
      <c r="G5" s="6"/>
      <c r="H5" s="6"/>
      <c r="I5" s="6"/>
      <c r="J5" s="7" t="s">
        <v>8</v>
      </c>
    </row>
    <row r="6" spans="1:256" ht="16.5">
      <c r="A6" s="46" t="s">
        <v>102</v>
      </c>
      <c r="B6" s="46"/>
      <c r="C6" s="46"/>
      <c r="D6" s="46"/>
      <c r="E6" s="46"/>
      <c r="F6" s="46"/>
      <c r="G6" s="46"/>
      <c r="H6" s="46"/>
      <c r="I6" s="46"/>
      <c r="J6" s="46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256" ht="16.5">
      <c r="A7" s="46" t="s">
        <v>103</v>
      </c>
      <c r="B7" s="46"/>
      <c r="C7" s="46"/>
      <c r="D7" s="46"/>
      <c r="E7" s="46"/>
      <c r="F7" s="46"/>
      <c r="G7" s="46"/>
      <c r="H7" s="46"/>
      <c r="I7" s="46"/>
      <c r="J7" s="46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10" ht="16.5">
      <c r="A8" s="46" t="s">
        <v>125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ht="15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s="9" customFormat="1" ht="128.25" customHeight="1">
      <c r="A10" s="8" t="s">
        <v>0</v>
      </c>
      <c r="B10" s="8" t="s">
        <v>1</v>
      </c>
      <c r="C10" s="8" t="s">
        <v>5</v>
      </c>
      <c r="D10" s="8" t="s">
        <v>4</v>
      </c>
      <c r="E10" s="8" t="s">
        <v>10</v>
      </c>
      <c r="F10" s="8" t="s">
        <v>11</v>
      </c>
      <c r="G10" s="8" t="s">
        <v>9</v>
      </c>
      <c r="H10" s="8" t="s">
        <v>12</v>
      </c>
      <c r="I10" s="8" t="s">
        <v>13</v>
      </c>
      <c r="J10" s="8" t="s">
        <v>2</v>
      </c>
    </row>
    <row r="11" spans="1:10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</row>
    <row r="12" spans="1:10" ht="12.75">
      <c r="A12" s="33"/>
      <c r="B12" s="41" t="s">
        <v>194</v>
      </c>
      <c r="C12" s="42"/>
      <c r="D12" s="42"/>
      <c r="E12" s="42"/>
      <c r="F12" s="42"/>
      <c r="G12" s="42"/>
      <c r="H12" s="42"/>
      <c r="I12" s="42"/>
      <c r="J12" s="43"/>
    </row>
    <row r="13" spans="1:10" ht="12.75">
      <c r="A13" s="10">
        <v>1</v>
      </c>
      <c r="B13" s="11" t="s">
        <v>120</v>
      </c>
      <c r="C13" s="12"/>
      <c r="D13" s="12"/>
      <c r="E13" s="13">
        <v>1334.92</v>
      </c>
      <c r="F13" s="13">
        <v>1334.92</v>
      </c>
      <c r="G13" s="14" t="s">
        <v>101</v>
      </c>
      <c r="H13" s="14" t="s">
        <v>101</v>
      </c>
      <c r="I13" s="14" t="s">
        <v>101</v>
      </c>
      <c r="J13" s="14">
        <f>(920+710+1200+960+510+1200)/12-'[2]октябрь'!$F$65</f>
        <v>324.2324788855856</v>
      </c>
    </row>
    <row r="14" spans="1:10" ht="12.75">
      <c r="A14" s="15">
        <v>2</v>
      </c>
      <c r="B14" s="16" t="s">
        <v>14</v>
      </c>
      <c r="C14" s="2" t="s">
        <v>49</v>
      </c>
      <c r="D14" s="2" t="s">
        <v>50</v>
      </c>
      <c r="E14" s="13">
        <v>1334.92</v>
      </c>
      <c r="F14" s="13">
        <v>1334.92</v>
      </c>
      <c r="G14" s="14" t="s">
        <v>101</v>
      </c>
      <c r="H14" s="14" t="s">
        <v>101</v>
      </c>
      <c r="I14" s="14" t="s">
        <v>101</v>
      </c>
      <c r="J14" s="14">
        <f>'[1]проектная производит.'!$E$4-'[2]октябрь'!$F$20</f>
        <v>0.297437</v>
      </c>
    </row>
    <row r="15" spans="1:10" ht="12.75">
      <c r="A15" s="10">
        <v>3</v>
      </c>
      <c r="B15" s="16" t="s">
        <v>15</v>
      </c>
      <c r="C15" s="2" t="s">
        <v>51</v>
      </c>
      <c r="D15" s="2" t="s">
        <v>52</v>
      </c>
      <c r="E15" s="13">
        <v>1334.92</v>
      </c>
      <c r="F15" s="13">
        <v>1334.92</v>
      </c>
      <c r="G15" s="14" t="s">
        <v>101</v>
      </c>
      <c r="H15" s="14" t="s">
        <v>101</v>
      </c>
      <c r="I15" s="14" t="s">
        <v>101</v>
      </c>
      <c r="J15" s="14">
        <f>'[1]проектная производит.'!$E$5-'[2]октябрь'!$F$21</f>
        <v>0.779747</v>
      </c>
    </row>
    <row r="16" spans="1:10" ht="12.75">
      <c r="A16" s="15">
        <v>4</v>
      </c>
      <c r="B16" s="16" t="s">
        <v>16</v>
      </c>
      <c r="C16" s="2" t="s">
        <v>51</v>
      </c>
      <c r="D16" s="2" t="s">
        <v>53</v>
      </c>
      <c r="E16" s="13">
        <v>1334.92</v>
      </c>
      <c r="F16" s="13">
        <v>1334.92</v>
      </c>
      <c r="G16" s="14" t="s">
        <v>101</v>
      </c>
      <c r="H16" s="14" t="s">
        <v>101</v>
      </c>
      <c r="I16" s="14" t="s">
        <v>101</v>
      </c>
      <c r="J16" s="14">
        <f>'[1]проектная производит.'!$E$6-'[2]октябрь'!$F$22</f>
        <v>0.030432666666666636</v>
      </c>
    </row>
    <row r="17" spans="1:10" ht="12.75">
      <c r="A17" s="10">
        <v>5</v>
      </c>
      <c r="B17" s="16" t="s">
        <v>17</v>
      </c>
      <c r="C17" s="2" t="s">
        <v>51</v>
      </c>
      <c r="D17" s="2" t="s">
        <v>54</v>
      </c>
      <c r="E17" s="13">
        <v>1334.92</v>
      </c>
      <c r="F17" s="13">
        <v>1334.92</v>
      </c>
      <c r="G17" s="14" t="s">
        <v>101</v>
      </c>
      <c r="H17" s="14" t="s">
        <v>101</v>
      </c>
      <c r="I17" s="14" t="s">
        <v>101</v>
      </c>
      <c r="J17" s="14">
        <f>'[1]проектная производит.'!$E$7-'[2]октябрь'!$F$23</f>
        <v>0.22121566666666664</v>
      </c>
    </row>
    <row r="18" spans="1:10" ht="12.75">
      <c r="A18" s="15">
        <v>6</v>
      </c>
      <c r="B18" s="16" t="s">
        <v>18</v>
      </c>
      <c r="C18" s="2" t="s">
        <v>55</v>
      </c>
      <c r="D18" s="2" t="s">
        <v>56</v>
      </c>
      <c r="E18" s="13">
        <v>1334.92</v>
      </c>
      <c r="F18" s="13">
        <v>1334.92</v>
      </c>
      <c r="G18" s="14" t="s">
        <v>101</v>
      </c>
      <c r="H18" s="14" t="s">
        <v>101</v>
      </c>
      <c r="I18" s="14" t="s">
        <v>101</v>
      </c>
      <c r="J18" s="14">
        <v>0</v>
      </c>
    </row>
    <row r="19" spans="1:10" ht="12.75">
      <c r="A19" s="10">
        <v>7</v>
      </c>
      <c r="B19" s="16" t="s">
        <v>19</v>
      </c>
      <c r="C19" s="2" t="s">
        <v>58</v>
      </c>
      <c r="D19" s="2" t="s">
        <v>59</v>
      </c>
      <c r="E19" s="13">
        <v>1334.92</v>
      </c>
      <c r="F19" s="13">
        <v>1334.92</v>
      </c>
      <c r="G19" s="14" t="s">
        <v>101</v>
      </c>
      <c r="H19" s="14" t="s">
        <v>101</v>
      </c>
      <c r="I19" s="14" t="s">
        <v>101</v>
      </c>
      <c r="J19" s="14">
        <f>'[1]проектная производит.'!$E$13-'[2]октябрь'!$F$26</f>
        <v>1.2208076666666665</v>
      </c>
    </row>
    <row r="20" spans="1:10" ht="12.75">
      <c r="A20" s="15">
        <v>8</v>
      </c>
      <c r="B20" s="16" t="s">
        <v>20</v>
      </c>
      <c r="C20" s="2" t="s">
        <v>60</v>
      </c>
      <c r="D20" s="2" t="s">
        <v>61</v>
      </c>
      <c r="E20" s="13">
        <v>1334.92</v>
      </c>
      <c r="F20" s="13">
        <v>1334.92</v>
      </c>
      <c r="G20" s="14" t="s">
        <v>101</v>
      </c>
      <c r="H20" s="14" t="s">
        <v>101</v>
      </c>
      <c r="I20" s="14" t="s">
        <v>101</v>
      </c>
      <c r="J20" s="14">
        <f>'[1]проектная производит.'!$E$15-'[2]октябрь'!$F$30</f>
        <v>4.097027666666667</v>
      </c>
    </row>
    <row r="21" spans="1:10" ht="12.75">
      <c r="A21" s="10">
        <v>9</v>
      </c>
      <c r="B21" s="16" t="s">
        <v>21</v>
      </c>
      <c r="C21" s="2" t="s">
        <v>62</v>
      </c>
      <c r="D21" s="2" t="s">
        <v>63</v>
      </c>
      <c r="E21" s="13">
        <v>1334.92</v>
      </c>
      <c r="F21" s="13">
        <v>1334.92</v>
      </c>
      <c r="G21" s="14" t="s">
        <v>101</v>
      </c>
      <c r="H21" s="14" t="s">
        <v>101</v>
      </c>
      <c r="I21" s="14" t="s">
        <v>101</v>
      </c>
      <c r="J21" s="14">
        <f>'[1]проектная производит.'!$E$64-'[2]октябрь'!$F$32</f>
        <v>27.095023</v>
      </c>
    </row>
    <row r="22" spans="1:10" ht="12.75">
      <c r="A22" s="15">
        <v>10</v>
      </c>
      <c r="B22" s="16" t="s">
        <v>22</v>
      </c>
      <c r="C22" s="2" t="s">
        <v>64</v>
      </c>
      <c r="D22" s="2" t="s">
        <v>65</v>
      </c>
      <c r="E22" s="13">
        <v>1334.92</v>
      </c>
      <c r="F22" s="13">
        <v>1334.92</v>
      </c>
      <c r="G22" s="14" t="s">
        <v>101</v>
      </c>
      <c r="H22" s="14" t="s">
        <v>101</v>
      </c>
      <c r="I22" s="14" t="s">
        <v>101</v>
      </c>
      <c r="J22" s="14">
        <f>'[1]проектная производит.'!$E$18-'[2]октябрь'!$F$31</f>
        <v>0.12661266666666665</v>
      </c>
    </row>
    <row r="23" spans="1:10" ht="12.75">
      <c r="A23" s="10">
        <v>11</v>
      </c>
      <c r="B23" s="11" t="s">
        <v>23</v>
      </c>
      <c r="C23" s="2" t="s">
        <v>66</v>
      </c>
      <c r="D23" s="2" t="s">
        <v>124</v>
      </c>
      <c r="E23" s="13">
        <v>1334.92</v>
      </c>
      <c r="F23" s="13">
        <v>1334.92</v>
      </c>
      <c r="G23" s="14" t="s">
        <v>101</v>
      </c>
      <c r="H23" s="14" t="s">
        <v>101</v>
      </c>
      <c r="I23" s="14" t="s">
        <v>101</v>
      </c>
      <c r="J23" s="14">
        <f>'[1]проектная производит.'!$E$19-'[2]октябрь'!$F$34-'[2]октябрь'!$F$33</f>
        <v>1.5430683333333333</v>
      </c>
    </row>
    <row r="24" spans="1:10" ht="12.75">
      <c r="A24" s="15">
        <v>12</v>
      </c>
      <c r="B24" s="17" t="s">
        <v>24</v>
      </c>
      <c r="C24" s="2" t="s">
        <v>67</v>
      </c>
      <c r="D24" s="2" t="s">
        <v>68</v>
      </c>
      <c r="E24" s="13">
        <v>1334.92</v>
      </c>
      <c r="F24" s="13">
        <v>1334.92</v>
      </c>
      <c r="G24" s="14" t="s">
        <v>101</v>
      </c>
      <c r="H24" s="14" t="s">
        <v>101</v>
      </c>
      <c r="I24" s="14" t="s">
        <v>101</v>
      </c>
      <c r="J24" s="14">
        <f>'[1]проектная производит.'!$E$20-'[2]октябрь'!$F$33</f>
        <v>1.4309876666666668</v>
      </c>
    </row>
    <row r="25" spans="1:10" ht="12.75">
      <c r="A25" s="10">
        <v>13</v>
      </c>
      <c r="B25" s="17" t="s">
        <v>25</v>
      </c>
      <c r="C25" s="2" t="s">
        <v>67</v>
      </c>
      <c r="D25" s="2" t="s">
        <v>69</v>
      </c>
      <c r="E25" s="13">
        <v>1334.92</v>
      </c>
      <c r="F25" s="13">
        <v>1334.92</v>
      </c>
      <c r="G25" s="14" t="s">
        <v>101</v>
      </c>
      <c r="H25" s="14" t="s">
        <v>101</v>
      </c>
      <c r="I25" s="14" t="s">
        <v>101</v>
      </c>
      <c r="J25" s="14">
        <f>'[1]проектная производит.'!$E$21-'[2]октябрь'!$F$34</f>
        <v>0.1620806666666667</v>
      </c>
    </row>
    <row r="26" spans="1:10" ht="12.75">
      <c r="A26" s="15">
        <v>14</v>
      </c>
      <c r="B26" s="16" t="s">
        <v>26</v>
      </c>
      <c r="C26" s="2" t="s">
        <v>70</v>
      </c>
      <c r="D26" s="2" t="s">
        <v>71</v>
      </c>
      <c r="E26" s="13">
        <v>1334.92</v>
      </c>
      <c r="F26" s="13">
        <v>1334.92</v>
      </c>
      <c r="G26" s="14" t="s">
        <v>101</v>
      </c>
      <c r="H26" s="14" t="s">
        <v>101</v>
      </c>
      <c r="I26" s="14" t="s">
        <v>101</v>
      </c>
      <c r="J26" s="14">
        <f>'[1]проектная производит.'!$E$22-'[2]октябрь'!$F$35</f>
        <v>8.070614666666666</v>
      </c>
    </row>
    <row r="27" spans="1:10" ht="12.75">
      <c r="A27" s="10">
        <v>15</v>
      </c>
      <c r="B27" s="16" t="s">
        <v>27</v>
      </c>
      <c r="C27" s="2" t="s">
        <v>72</v>
      </c>
      <c r="D27" s="2" t="s">
        <v>73</v>
      </c>
      <c r="E27" s="13">
        <v>1334.92</v>
      </c>
      <c r="F27" s="13">
        <v>1334.92</v>
      </c>
      <c r="G27" s="14" t="s">
        <v>101</v>
      </c>
      <c r="H27" s="14" t="s">
        <v>101</v>
      </c>
      <c r="I27" s="14" t="s">
        <v>101</v>
      </c>
      <c r="J27" s="14">
        <f>'[1]проектная производит.'!$E$24-'[2]октябрь'!$F$40</f>
        <v>0.05404100000000012</v>
      </c>
    </row>
    <row r="28" spans="1:10" ht="12.75">
      <c r="A28" s="15">
        <v>16</v>
      </c>
      <c r="B28" s="11" t="s">
        <v>28</v>
      </c>
      <c r="C28" s="2" t="s">
        <v>74</v>
      </c>
      <c r="D28" s="2" t="s">
        <v>75</v>
      </c>
      <c r="E28" s="13">
        <v>1334.92</v>
      </c>
      <c r="F28" s="13">
        <v>1334.92</v>
      </c>
      <c r="G28" s="14" t="s">
        <v>101</v>
      </c>
      <c r="H28" s="14" t="s">
        <v>101</v>
      </c>
      <c r="I28" s="14" t="s">
        <v>101</v>
      </c>
      <c r="J28" s="14">
        <f>'[1]проектная производит.'!$E$27+'[2]октябрь'!$F$38</f>
        <v>35.180551666666666</v>
      </c>
    </row>
    <row r="29" spans="1:10" ht="12.75">
      <c r="A29" s="10">
        <v>17</v>
      </c>
      <c r="B29" s="16" t="s">
        <v>29</v>
      </c>
      <c r="C29" s="2" t="s">
        <v>76</v>
      </c>
      <c r="D29" s="2" t="s">
        <v>77</v>
      </c>
      <c r="E29" s="13">
        <v>1334.92</v>
      </c>
      <c r="F29" s="13">
        <v>1334.92</v>
      </c>
      <c r="G29" s="14" t="s">
        <v>101</v>
      </c>
      <c r="H29" s="14" t="s">
        <v>101</v>
      </c>
      <c r="I29" s="14" t="s">
        <v>101</v>
      </c>
      <c r="J29" s="14">
        <v>0</v>
      </c>
    </row>
    <row r="30" spans="1:10" ht="12.75">
      <c r="A30" s="15">
        <v>18</v>
      </c>
      <c r="B30" s="11" t="s">
        <v>30</v>
      </c>
      <c r="C30" s="2" t="s">
        <v>76</v>
      </c>
      <c r="D30" s="2" t="s">
        <v>78</v>
      </c>
      <c r="E30" s="13">
        <v>1334.92</v>
      </c>
      <c r="F30" s="13">
        <v>1334.92</v>
      </c>
      <c r="G30" s="14" t="s">
        <v>101</v>
      </c>
      <c r="H30" s="14" t="s">
        <v>101</v>
      </c>
      <c r="I30" s="14" t="s">
        <v>101</v>
      </c>
      <c r="J30" s="14">
        <f>'[1]проектная производит.'!$E$30-'[2]октябрь'!$F$39</f>
        <v>14.587382666666667</v>
      </c>
    </row>
    <row r="31" spans="1:10" ht="12.75">
      <c r="A31" s="10">
        <v>19</v>
      </c>
      <c r="B31" s="16" t="s">
        <v>31</v>
      </c>
      <c r="C31" s="2" t="s">
        <v>76</v>
      </c>
      <c r="D31" s="2" t="s">
        <v>79</v>
      </c>
      <c r="E31" s="13">
        <v>1334.92</v>
      </c>
      <c r="F31" s="13">
        <v>1334.92</v>
      </c>
      <c r="G31" s="14" t="s">
        <v>101</v>
      </c>
      <c r="H31" s="14" t="s">
        <v>101</v>
      </c>
      <c r="I31" s="14" t="s">
        <v>101</v>
      </c>
      <c r="J31" s="14">
        <f>'[1]проектная производит.'!$E$31-'[2]октябрь'!$F$39</f>
        <v>0.4623826666666666</v>
      </c>
    </row>
    <row r="32" spans="1:10" ht="12.75">
      <c r="A32" s="15">
        <v>20</v>
      </c>
      <c r="B32" s="11" t="s">
        <v>32</v>
      </c>
      <c r="C32" s="2" t="s">
        <v>76</v>
      </c>
      <c r="D32" s="2" t="s">
        <v>80</v>
      </c>
      <c r="E32" s="13">
        <v>1334.92</v>
      </c>
      <c r="F32" s="13">
        <v>1334.92</v>
      </c>
      <c r="G32" s="14" t="s">
        <v>101</v>
      </c>
      <c r="H32" s="14" t="s">
        <v>101</v>
      </c>
      <c r="I32" s="14" t="s">
        <v>101</v>
      </c>
      <c r="J32" s="14">
        <f>'[1]проектная производит.'!$E$32-'[2]октябрь'!$F$36</f>
        <v>13.519941</v>
      </c>
    </row>
    <row r="33" spans="1:10" ht="12.75">
      <c r="A33" s="10">
        <v>21</v>
      </c>
      <c r="B33" s="16" t="s">
        <v>33</v>
      </c>
      <c r="C33" s="2" t="s">
        <v>32</v>
      </c>
      <c r="D33" s="2" t="s">
        <v>81</v>
      </c>
      <c r="E33" s="13">
        <v>1334.92</v>
      </c>
      <c r="F33" s="13">
        <v>1334.92</v>
      </c>
      <c r="G33" s="14" t="s">
        <v>101</v>
      </c>
      <c r="H33" s="14" t="s">
        <v>101</v>
      </c>
      <c r="I33" s="14" t="s">
        <v>101</v>
      </c>
      <c r="J33" s="14">
        <f>'[1]проектная производит.'!$E$33-'[2]октябрь'!$F$36</f>
        <v>0.49910766666666667</v>
      </c>
    </row>
    <row r="34" spans="1:10" ht="12.75">
      <c r="A34" s="15">
        <v>22</v>
      </c>
      <c r="B34" s="11" t="s">
        <v>34</v>
      </c>
      <c r="C34" s="2" t="s">
        <v>82</v>
      </c>
      <c r="D34" s="2" t="s">
        <v>121</v>
      </c>
      <c r="E34" s="13">
        <v>1334.92</v>
      </c>
      <c r="F34" s="13">
        <v>1334.92</v>
      </c>
      <c r="G34" s="14" t="s">
        <v>101</v>
      </c>
      <c r="H34" s="14" t="s">
        <v>101</v>
      </c>
      <c r="I34" s="14" t="s">
        <v>101</v>
      </c>
      <c r="J34" s="14">
        <f>'[1]проектная производит.'!$E$34-'[2]октябрь'!$F$27-'[2]октябрь'!$F$28-'[2]октябрь'!$F$29</f>
        <v>9.451939333333334</v>
      </c>
    </row>
    <row r="35" spans="1:10" ht="12.75">
      <c r="A35" s="10">
        <v>23</v>
      </c>
      <c r="B35" s="16" t="s">
        <v>35</v>
      </c>
      <c r="C35" s="2" t="s">
        <v>83</v>
      </c>
      <c r="D35" s="2" t="s">
        <v>84</v>
      </c>
      <c r="E35" s="13">
        <v>1334.92</v>
      </c>
      <c r="F35" s="13">
        <v>1334.92</v>
      </c>
      <c r="G35" s="14" t="s">
        <v>101</v>
      </c>
      <c r="H35" s="14" t="s">
        <v>101</v>
      </c>
      <c r="I35" s="14" t="s">
        <v>101</v>
      </c>
      <c r="J35" s="14">
        <f>'[1]проектная производит.'!$E$35-'[2]октябрь'!$F$27</f>
        <v>0.6146476666666666</v>
      </c>
    </row>
    <row r="36" spans="1:10" ht="12.75">
      <c r="A36" s="15">
        <v>24</v>
      </c>
      <c r="B36" s="16" t="s">
        <v>36</v>
      </c>
      <c r="C36" s="2" t="s">
        <v>83</v>
      </c>
      <c r="D36" s="2" t="s">
        <v>85</v>
      </c>
      <c r="E36" s="13">
        <v>1334.92</v>
      </c>
      <c r="F36" s="13">
        <v>1334.92</v>
      </c>
      <c r="G36" s="14" t="s">
        <v>101</v>
      </c>
      <c r="H36" s="14" t="s">
        <v>101</v>
      </c>
      <c r="I36" s="14" t="s">
        <v>101</v>
      </c>
      <c r="J36" s="14">
        <f>'[1]проектная производит.'!$E$36-'[2]октябрь'!$F$28</f>
        <v>0.6372916666666666</v>
      </c>
    </row>
    <row r="37" spans="1:10" ht="12.75">
      <c r="A37" s="10">
        <v>25</v>
      </c>
      <c r="B37" s="16" t="s">
        <v>109</v>
      </c>
      <c r="C37" s="2" t="s">
        <v>83</v>
      </c>
      <c r="D37" s="16" t="s">
        <v>110</v>
      </c>
      <c r="E37" s="13">
        <v>1334.92</v>
      </c>
      <c r="F37" s="13">
        <v>1334.92</v>
      </c>
      <c r="G37" s="14" t="s">
        <v>101</v>
      </c>
      <c r="H37" s="14" t="s">
        <v>101</v>
      </c>
      <c r="I37" s="14" t="s">
        <v>101</v>
      </c>
      <c r="J37" s="14">
        <f>'[1]проектная производит.'!$E$55-'[2]октябрь'!$F$29</f>
        <v>0.1343201754385965</v>
      </c>
    </row>
    <row r="38" spans="1:10" ht="12.75">
      <c r="A38" s="15">
        <v>26</v>
      </c>
      <c r="B38" s="16" t="s">
        <v>37</v>
      </c>
      <c r="C38" s="2" t="s">
        <v>86</v>
      </c>
      <c r="D38" s="2" t="s">
        <v>87</v>
      </c>
      <c r="E38" s="13">
        <v>1334.92</v>
      </c>
      <c r="F38" s="13">
        <v>1334.92</v>
      </c>
      <c r="G38" s="14" t="s">
        <v>101</v>
      </c>
      <c r="H38" s="14" t="s">
        <v>101</v>
      </c>
      <c r="I38" s="14" t="s">
        <v>101</v>
      </c>
      <c r="J38" s="14">
        <f>'[1]проектная производит.'!$E$37-'[2]октябрь'!$F$41</f>
        <v>46.666666666666664</v>
      </c>
    </row>
    <row r="39" spans="1:10" ht="12.75">
      <c r="A39" s="10">
        <v>27</v>
      </c>
      <c r="B39" s="11" t="s">
        <v>38</v>
      </c>
      <c r="C39" s="2" t="s">
        <v>57</v>
      </c>
      <c r="D39" s="2" t="s">
        <v>88</v>
      </c>
      <c r="E39" s="13">
        <v>1334.92</v>
      </c>
      <c r="F39" s="13">
        <v>1334.92</v>
      </c>
      <c r="G39" s="14" t="s">
        <v>101</v>
      </c>
      <c r="H39" s="14" t="s">
        <v>101</v>
      </c>
      <c r="I39" s="14" t="s">
        <v>101</v>
      </c>
      <c r="J39" s="14">
        <f>'[1]проектная производит.'!$E$38-'[2]октябрь'!$F$42</f>
        <v>41.995534</v>
      </c>
    </row>
    <row r="40" spans="1:10" ht="12.75">
      <c r="A40" s="15">
        <v>28</v>
      </c>
      <c r="B40" s="16" t="s">
        <v>39</v>
      </c>
      <c r="C40" s="2" t="s">
        <v>89</v>
      </c>
      <c r="D40" s="2" t="s">
        <v>90</v>
      </c>
      <c r="E40" s="13">
        <v>1334.92</v>
      </c>
      <c r="F40" s="13">
        <v>1334.92</v>
      </c>
      <c r="G40" s="14" t="s">
        <v>101</v>
      </c>
      <c r="H40" s="14" t="s">
        <v>101</v>
      </c>
      <c r="I40" s="14" t="s">
        <v>101</v>
      </c>
      <c r="J40" s="14">
        <f>'[1]проектная производит.'!$E$39-'[2]октябрь'!$F$42</f>
        <v>5.295534</v>
      </c>
    </row>
    <row r="41" spans="1:10" ht="12.75">
      <c r="A41" s="10">
        <v>29</v>
      </c>
      <c r="B41" s="11" t="s">
        <v>40</v>
      </c>
      <c r="C41" s="2" t="s">
        <v>89</v>
      </c>
      <c r="D41" s="2" t="s">
        <v>41</v>
      </c>
      <c r="E41" s="13">
        <v>1334.92</v>
      </c>
      <c r="F41" s="13">
        <v>1334.92</v>
      </c>
      <c r="G41" s="14" t="s">
        <v>101</v>
      </c>
      <c r="H41" s="14" t="s">
        <v>101</v>
      </c>
      <c r="I41" s="14" t="s">
        <v>101</v>
      </c>
      <c r="J41" s="14">
        <f>'[1]проектная производит.'!$E$40-'[2]октябрь'!$F$43-'[2]октябрь'!$F$44-'[2]октябрь'!$F$45-'[2]октябрь'!$F$46-'[2]октябрь'!$F$47-'[2]октябрь'!$F$48-'[2]октябрь'!$F$49-'[2]октябрь'!$F$50-'[2]октябрь'!$F$51-'[2]октябрь'!$F$52-'[2]октябрь'!$F$53</f>
        <v>38.69498899999999</v>
      </c>
    </row>
    <row r="42" spans="1:10" ht="12.75">
      <c r="A42" s="15">
        <v>30</v>
      </c>
      <c r="B42" s="11" t="s">
        <v>41</v>
      </c>
      <c r="C42" s="2" t="s">
        <v>91</v>
      </c>
      <c r="D42" s="2" t="s">
        <v>92</v>
      </c>
      <c r="E42" s="13">
        <v>1334.92</v>
      </c>
      <c r="F42" s="13">
        <v>1334.92</v>
      </c>
      <c r="G42" s="14" t="s">
        <v>101</v>
      </c>
      <c r="H42" s="14" t="s">
        <v>101</v>
      </c>
      <c r="I42" s="14" t="s">
        <v>101</v>
      </c>
      <c r="J42" s="14">
        <f>'[1]проектная производит.'!$E$41-'[2]октябрь'!$F$51</f>
        <v>3.425103333333333</v>
      </c>
    </row>
    <row r="43" spans="1:10" ht="12.75">
      <c r="A43" s="10">
        <v>31</v>
      </c>
      <c r="B43" s="16" t="s">
        <v>42</v>
      </c>
      <c r="C43" s="2" t="s">
        <v>41</v>
      </c>
      <c r="D43" s="2" t="s">
        <v>93</v>
      </c>
      <c r="E43" s="13">
        <v>1334.92</v>
      </c>
      <c r="F43" s="13">
        <v>1334.92</v>
      </c>
      <c r="G43" s="14" t="s">
        <v>101</v>
      </c>
      <c r="H43" s="14" t="s">
        <v>101</v>
      </c>
      <c r="I43" s="14" t="s">
        <v>101</v>
      </c>
      <c r="J43" s="14">
        <f>'[1]проектная производит.'!$E$43-'[2]октябрь'!$F$43</f>
        <v>3.207915</v>
      </c>
    </row>
    <row r="44" spans="1:10" ht="12.75">
      <c r="A44" s="15">
        <v>32</v>
      </c>
      <c r="B44" s="16" t="s">
        <v>43</v>
      </c>
      <c r="C44" s="2" t="s">
        <v>41</v>
      </c>
      <c r="D44" s="2" t="s">
        <v>94</v>
      </c>
      <c r="E44" s="13">
        <v>1334.92</v>
      </c>
      <c r="F44" s="13">
        <v>1334.92</v>
      </c>
      <c r="G44" s="14" t="s">
        <v>101</v>
      </c>
      <c r="H44" s="14" t="s">
        <v>101</v>
      </c>
      <c r="I44" s="14" t="s">
        <v>101</v>
      </c>
      <c r="J44" s="14">
        <f>'[1]проектная производит.'!$E$44-'[2]октябрь'!$F$46</f>
        <v>1.27684</v>
      </c>
    </row>
    <row r="45" spans="1:10" ht="12.75">
      <c r="A45" s="10">
        <v>33</v>
      </c>
      <c r="B45" s="16" t="s">
        <v>44</v>
      </c>
      <c r="C45" s="18" t="s">
        <v>41</v>
      </c>
      <c r="D45" s="18" t="s">
        <v>95</v>
      </c>
      <c r="E45" s="13">
        <v>1334.92</v>
      </c>
      <c r="F45" s="13">
        <v>1334.92</v>
      </c>
      <c r="G45" s="14" t="s">
        <v>101</v>
      </c>
      <c r="H45" s="14" t="s">
        <v>101</v>
      </c>
      <c r="I45" s="14" t="s">
        <v>101</v>
      </c>
      <c r="J45" s="14">
        <f>'[1]проектная производит.'!$E$45-'[2]октябрь'!$F$44</f>
        <v>2.521821</v>
      </c>
    </row>
    <row r="46" spans="1:10" ht="12.75">
      <c r="A46" s="15">
        <v>34</v>
      </c>
      <c r="B46" s="16" t="s">
        <v>119</v>
      </c>
      <c r="C46" s="18" t="s">
        <v>41</v>
      </c>
      <c r="D46" s="18" t="s">
        <v>123</v>
      </c>
      <c r="E46" s="13">
        <v>1334.92</v>
      </c>
      <c r="F46" s="13">
        <v>1334.92</v>
      </c>
      <c r="G46" s="14" t="s">
        <v>101</v>
      </c>
      <c r="H46" s="14" t="s">
        <v>101</v>
      </c>
      <c r="I46" s="14" t="s">
        <v>101</v>
      </c>
      <c r="J46" s="14">
        <f>'[1]проектная производит.'!$E$59-'[2]октябрь'!$F$45</f>
        <v>1.2347014187582561</v>
      </c>
    </row>
    <row r="47" spans="1:10" ht="12.75">
      <c r="A47" s="10">
        <v>35</v>
      </c>
      <c r="B47" s="16" t="s">
        <v>45</v>
      </c>
      <c r="C47" s="2" t="s">
        <v>41</v>
      </c>
      <c r="D47" s="2" t="s">
        <v>96</v>
      </c>
      <c r="E47" s="13">
        <v>1334.92</v>
      </c>
      <c r="F47" s="13">
        <v>1334.92</v>
      </c>
      <c r="G47" s="14" t="s">
        <v>101</v>
      </c>
      <c r="H47" s="14" t="s">
        <v>101</v>
      </c>
      <c r="I47" s="14" t="s">
        <v>101</v>
      </c>
      <c r="J47" s="14">
        <f>'[1]проектная производит.'!$E$46-'[2]октябрь'!$F$47</f>
        <v>5.510073</v>
      </c>
    </row>
    <row r="48" spans="1:10" ht="12.75">
      <c r="A48" s="15">
        <v>36</v>
      </c>
      <c r="B48" s="11" t="s">
        <v>111</v>
      </c>
      <c r="C48" s="2" t="s">
        <v>41</v>
      </c>
      <c r="D48" s="2" t="s">
        <v>108</v>
      </c>
      <c r="E48" s="13">
        <v>1334.92</v>
      </c>
      <c r="F48" s="13">
        <v>1334.92</v>
      </c>
      <c r="G48" s="14" t="s">
        <v>101</v>
      </c>
      <c r="H48" s="14" t="s">
        <v>101</v>
      </c>
      <c r="I48" s="14" t="s">
        <v>101</v>
      </c>
      <c r="J48" s="14">
        <f>'[1]проектная производит.'!$E$42-'[2]октябрь'!$F$52-'[2]октябрь'!$F$53</f>
        <v>34.53394933333333</v>
      </c>
    </row>
    <row r="49" spans="1:10" ht="12.75">
      <c r="A49" s="10">
        <v>37</v>
      </c>
      <c r="B49" s="16" t="s">
        <v>46</v>
      </c>
      <c r="C49" s="2" t="s">
        <v>105</v>
      </c>
      <c r="D49" s="2" t="s">
        <v>97</v>
      </c>
      <c r="E49" s="13">
        <v>1334.92</v>
      </c>
      <c r="F49" s="13">
        <v>1334.92</v>
      </c>
      <c r="G49" s="14" t="s">
        <v>101</v>
      </c>
      <c r="H49" s="14" t="s">
        <v>101</v>
      </c>
      <c r="I49" s="14" t="s">
        <v>101</v>
      </c>
      <c r="J49" s="14">
        <f>'[1]проектная производит.'!$E$47-'[2]октябрь'!$F$52</f>
        <v>1.247383</v>
      </c>
    </row>
    <row r="50" spans="1:10" ht="12.75">
      <c r="A50" s="15">
        <v>38</v>
      </c>
      <c r="B50" s="16" t="s">
        <v>104</v>
      </c>
      <c r="C50" s="2" t="s">
        <v>105</v>
      </c>
      <c r="D50" s="2" t="s">
        <v>106</v>
      </c>
      <c r="E50" s="13">
        <v>1334.92</v>
      </c>
      <c r="F50" s="13">
        <v>1334.92</v>
      </c>
      <c r="G50" s="14" t="s">
        <v>101</v>
      </c>
      <c r="H50" s="14" t="s">
        <v>101</v>
      </c>
      <c r="I50" s="14" t="s">
        <v>101</v>
      </c>
      <c r="J50" s="14">
        <f>'[1]проектная производит.'!$E$51-'[2]октябрь'!$F$53</f>
        <v>10.063233</v>
      </c>
    </row>
    <row r="51" spans="1:10" ht="12.75" customHeight="1">
      <c r="A51" s="10">
        <v>39</v>
      </c>
      <c r="B51" s="1" t="s">
        <v>112</v>
      </c>
      <c r="C51" s="2" t="s">
        <v>41</v>
      </c>
      <c r="D51" s="2" t="s">
        <v>122</v>
      </c>
      <c r="E51" s="13">
        <v>1334.92</v>
      </c>
      <c r="F51" s="13">
        <v>1334.92</v>
      </c>
      <c r="G51" s="14" t="s">
        <v>101</v>
      </c>
      <c r="H51" s="14" t="s">
        <v>101</v>
      </c>
      <c r="I51" s="14" t="s">
        <v>101</v>
      </c>
      <c r="J51" s="14">
        <f>'[1]проектная производит.'!$E$50-'[2]октябрь'!$F$51-'[2]октябрь'!$F$48-'[2]октябрь'!$F$49-'[2]октябрь'!$F$50</f>
        <v>22.500942</v>
      </c>
    </row>
    <row r="52" spans="1:10" ht="12.75" customHeight="1">
      <c r="A52" s="15">
        <v>40</v>
      </c>
      <c r="B52" s="16" t="s">
        <v>47</v>
      </c>
      <c r="C52" s="2" t="s">
        <v>112</v>
      </c>
      <c r="D52" s="2" t="s">
        <v>98</v>
      </c>
      <c r="E52" s="13">
        <v>1334.92</v>
      </c>
      <c r="F52" s="13">
        <v>1334.92</v>
      </c>
      <c r="G52" s="14" t="s">
        <v>101</v>
      </c>
      <c r="H52" s="14" t="s">
        <v>101</v>
      </c>
      <c r="I52" s="14" t="s">
        <v>101</v>
      </c>
      <c r="J52" s="14">
        <f>'[1]проектная производит.'!$E$49-'[2]октябрь'!$F$51</f>
        <v>1.2413533333333333</v>
      </c>
    </row>
    <row r="53" spans="1:10" ht="12.75" customHeight="1">
      <c r="A53" s="10">
        <v>41</v>
      </c>
      <c r="B53" s="16" t="s">
        <v>113</v>
      </c>
      <c r="C53" s="2" t="s">
        <v>112</v>
      </c>
      <c r="D53" s="16" t="s">
        <v>114</v>
      </c>
      <c r="E53" s="13">
        <v>1334.92</v>
      </c>
      <c r="F53" s="13">
        <v>1334.92</v>
      </c>
      <c r="G53" s="14" t="s">
        <v>101</v>
      </c>
      <c r="H53" s="14" t="s">
        <v>101</v>
      </c>
      <c r="I53" s="14" t="s">
        <v>101</v>
      </c>
      <c r="J53" s="14">
        <f>'[1]проектная производит.'!$E$56-'[2]октябрь'!$F$48</f>
        <v>0.5987476882430647</v>
      </c>
    </row>
    <row r="54" spans="1:10" ht="12.75" customHeight="1">
      <c r="A54" s="15">
        <v>42</v>
      </c>
      <c r="B54" s="16" t="s">
        <v>115</v>
      </c>
      <c r="C54" s="2" t="s">
        <v>112</v>
      </c>
      <c r="D54" s="16" t="s">
        <v>116</v>
      </c>
      <c r="E54" s="13">
        <v>1334.92</v>
      </c>
      <c r="F54" s="13">
        <v>1334.92</v>
      </c>
      <c r="G54" s="14" t="s">
        <v>101</v>
      </c>
      <c r="H54" s="14" t="s">
        <v>101</v>
      </c>
      <c r="I54" s="14" t="s">
        <v>101</v>
      </c>
      <c r="J54" s="14">
        <f>'[1]проектная производит.'!$E$57-'[2]октябрь'!$F$49</f>
        <v>1.0362968348745043</v>
      </c>
    </row>
    <row r="55" spans="1:10" ht="12.75" customHeight="1">
      <c r="A55" s="10">
        <v>43</v>
      </c>
      <c r="B55" s="16" t="s">
        <v>117</v>
      </c>
      <c r="C55" s="2" t="s">
        <v>112</v>
      </c>
      <c r="D55" s="16" t="s">
        <v>118</v>
      </c>
      <c r="E55" s="13">
        <v>1334.92</v>
      </c>
      <c r="F55" s="13">
        <v>1334.92</v>
      </c>
      <c r="G55" s="14" t="s">
        <v>101</v>
      </c>
      <c r="H55" s="14" t="s">
        <v>101</v>
      </c>
      <c r="I55" s="14" t="s">
        <v>101</v>
      </c>
      <c r="J55" s="14">
        <f>'[1]проектная производит.'!$E$58-'[2]октябрь'!$F$50</f>
        <v>0.2640184940554821</v>
      </c>
    </row>
    <row r="56" spans="1:10" ht="12.75" customHeight="1">
      <c r="A56" s="15">
        <v>44</v>
      </c>
      <c r="B56" s="16" t="s">
        <v>48</v>
      </c>
      <c r="C56" s="19" t="s">
        <v>99</v>
      </c>
      <c r="D56" s="19" t="s">
        <v>100</v>
      </c>
      <c r="E56" s="13">
        <v>1978.4</v>
      </c>
      <c r="F56" s="13">
        <v>1978.4</v>
      </c>
      <c r="G56" s="14" t="s">
        <v>101</v>
      </c>
      <c r="H56" s="14" t="s">
        <v>101</v>
      </c>
      <c r="I56" s="14" t="s">
        <v>101</v>
      </c>
      <c r="J56" s="14">
        <f>'[1]проектная производит.'!$E$53-'[2]октябрь'!$F$67</f>
        <v>28.78127145</v>
      </c>
    </row>
    <row r="57" spans="1:10" ht="12.75">
      <c r="A57" s="23"/>
      <c r="B57" s="40" t="s">
        <v>136</v>
      </c>
      <c r="C57" s="40"/>
      <c r="D57" s="40"/>
      <c r="E57" s="40"/>
      <c r="F57" s="40"/>
      <c r="G57" s="40"/>
      <c r="H57" s="40"/>
      <c r="I57" s="40"/>
      <c r="J57" s="40"/>
    </row>
    <row r="58" spans="1:10" ht="12.75">
      <c r="A58" s="24">
        <v>45</v>
      </c>
      <c r="B58" s="25" t="s">
        <v>57</v>
      </c>
      <c r="C58" s="26"/>
      <c r="D58" s="26"/>
      <c r="E58" s="20">
        <v>1334.92</v>
      </c>
      <c r="F58" s="20">
        <v>1334.92</v>
      </c>
      <c r="G58" s="21" t="s">
        <v>101</v>
      </c>
      <c r="H58" s="21" t="s">
        <v>101</v>
      </c>
      <c r="I58" s="21" t="s">
        <v>101</v>
      </c>
      <c r="J58" s="34">
        <v>0.657671</v>
      </c>
    </row>
    <row r="59" spans="1:10" ht="12.75">
      <c r="A59" s="24">
        <v>46</v>
      </c>
      <c r="B59" s="27" t="s">
        <v>137</v>
      </c>
      <c r="C59" s="27" t="s">
        <v>138</v>
      </c>
      <c r="D59" s="27" t="s">
        <v>139</v>
      </c>
      <c r="E59" s="20">
        <v>1334.92</v>
      </c>
      <c r="F59" s="20">
        <v>1334.92</v>
      </c>
      <c r="G59" s="21" t="s">
        <v>101</v>
      </c>
      <c r="H59" s="21" t="s">
        <v>101</v>
      </c>
      <c r="I59" s="21" t="s">
        <v>101</v>
      </c>
      <c r="J59" s="34">
        <v>0.00025309</v>
      </c>
    </row>
    <row r="60" spans="1:10" ht="12.75">
      <c r="A60" s="24">
        <v>47</v>
      </c>
      <c r="B60" s="28" t="s">
        <v>140</v>
      </c>
      <c r="C60" s="29"/>
      <c r="D60" s="29"/>
      <c r="E60" s="20">
        <v>1334.92</v>
      </c>
      <c r="F60" s="20">
        <v>1334.92</v>
      </c>
      <c r="G60" s="21" t="s">
        <v>101</v>
      </c>
      <c r="H60" s="21" t="s">
        <v>101</v>
      </c>
      <c r="I60" s="21" t="s">
        <v>101</v>
      </c>
      <c r="J60" s="34">
        <v>1.37805</v>
      </c>
    </row>
    <row r="61" spans="1:10" ht="25.5">
      <c r="A61" s="24">
        <v>48</v>
      </c>
      <c r="B61" s="30" t="s">
        <v>141</v>
      </c>
      <c r="C61" s="27" t="s">
        <v>142</v>
      </c>
      <c r="D61" s="27" t="s">
        <v>143</v>
      </c>
      <c r="E61" s="20">
        <v>1334.92</v>
      </c>
      <c r="F61" s="20">
        <v>1334.92</v>
      </c>
      <c r="G61" s="21" t="s">
        <v>101</v>
      </c>
      <c r="H61" s="21" t="s">
        <v>101</v>
      </c>
      <c r="I61" s="21" t="s">
        <v>101</v>
      </c>
      <c r="J61" s="34">
        <v>0.08358055</v>
      </c>
    </row>
    <row r="62" spans="1:10" ht="12.75">
      <c r="A62" s="24">
        <v>49</v>
      </c>
      <c r="B62" s="30" t="s">
        <v>144</v>
      </c>
      <c r="C62" s="27" t="s">
        <v>145</v>
      </c>
      <c r="D62" s="27" t="s">
        <v>146</v>
      </c>
      <c r="E62" s="20">
        <v>1334.92</v>
      </c>
      <c r="F62" s="20">
        <v>1334.92</v>
      </c>
      <c r="G62" s="21" t="s">
        <v>101</v>
      </c>
      <c r="H62" s="21" t="s">
        <v>101</v>
      </c>
      <c r="I62" s="21" t="s">
        <v>101</v>
      </c>
      <c r="J62" s="34">
        <v>0.00015996</v>
      </c>
    </row>
    <row r="63" spans="1:10" ht="12.75">
      <c r="A63" s="24">
        <v>50</v>
      </c>
      <c r="B63" s="30" t="s">
        <v>147</v>
      </c>
      <c r="C63" s="27" t="s">
        <v>148</v>
      </c>
      <c r="D63" s="27" t="s">
        <v>149</v>
      </c>
      <c r="E63" s="20">
        <v>1334.92</v>
      </c>
      <c r="F63" s="20">
        <v>1334.92</v>
      </c>
      <c r="G63" s="21" t="s">
        <v>101</v>
      </c>
      <c r="H63" s="21" t="s">
        <v>101</v>
      </c>
      <c r="I63" s="21" t="s">
        <v>101</v>
      </c>
      <c r="J63" s="34">
        <v>0.00083859</v>
      </c>
    </row>
    <row r="64" spans="1:10" ht="12.75">
      <c r="A64" s="24">
        <v>51</v>
      </c>
      <c r="B64" s="30" t="s">
        <v>150</v>
      </c>
      <c r="C64" s="27" t="s">
        <v>151</v>
      </c>
      <c r="D64" s="27" t="s">
        <v>152</v>
      </c>
      <c r="E64" s="20">
        <v>1334.92</v>
      </c>
      <c r="F64" s="20">
        <v>1334.92</v>
      </c>
      <c r="G64" s="21" t="s">
        <v>101</v>
      </c>
      <c r="H64" s="21" t="s">
        <v>101</v>
      </c>
      <c r="I64" s="21" t="s">
        <v>101</v>
      </c>
      <c r="J64" s="34">
        <v>0.00435054</v>
      </c>
    </row>
    <row r="65" spans="1:10" ht="12.75">
      <c r="A65" s="24">
        <v>52</v>
      </c>
      <c r="B65" s="30" t="s">
        <v>153</v>
      </c>
      <c r="C65" s="27" t="s">
        <v>154</v>
      </c>
      <c r="D65" s="27" t="s">
        <v>155</v>
      </c>
      <c r="E65" s="20">
        <v>1334.92</v>
      </c>
      <c r="F65" s="20">
        <v>1334.92</v>
      </c>
      <c r="G65" s="21" t="s">
        <v>101</v>
      </c>
      <c r="H65" s="21" t="s">
        <v>101</v>
      </c>
      <c r="I65" s="21" t="s">
        <v>101</v>
      </c>
      <c r="J65" s="34">
        <v>0.00822953</v>
      </c>
    </row>
    <row r="66" spans="1:10" ht="25.5">
      <c r="A66" s="24">
        <v>53</v>
      </c>
      <c r="B66" s="30" t="s">
        <v>156</v>
      </c>
      <c r="C66" s="27" t="s">
        <v>157</v>
      </c>
      <c r="D66" s="27" t="s">
        <v>158</v>
      </c>
      <c r="E66" s="20">
        <v>1334.92</v>
      </c>
      <c r="F66" s="20">
        <v>1334.92</v>
      </c>
      <c r="G66" s="21" t="s">
        <v>101</v>
      </c>
      <c r="H66" s="21" t="s">
        <v>101</v>
      </c>
      <c r="I66" s="21" t="s">
        <v>101</v>
      </c>
      <c r="J66" s="34">
        <v>0.00083394</v>
      </c>
    </row>
    <row r="67" spans="1:10" ht="25.5">
      <c r="A67" s="24">
        <v>54</v>
      </c>
      <c r="B67" s="30" t="s">
        <v>159</v>
      </c>
      <c r="C67" s="27" t="s">
        <v>160</v>
      </c>
      <c r="D67" s="27" t="s">
        <v>161</v>
      </c>
      <c r="E67" s="20">
        <v>1334.92</v>
      </c>
      <c r="F67" s="20">
        <v>1334.92</v>
      </c>
      <c r="G67" s="21" t="s">
        <v>101</v>
      </c>
      <c r="H67" s="21" t="s">
        <v>101</v>
      </c>
      <c r="I67" s="21" t="s">
        <v>101</v>
      </c>
      <c r="J67" s="34">
        <v>0.00042113</v>
      </c>
    </row>
    <row r="68" spans="1:10" ht="25.5">
      <c r="A68" s="24">
        <v>55</v>
      </c>
      <c r="B68" s="30" t="s">
        <v>162</v>
      </c>
      <c r="C68" s="27" t="s">
        <v>163</v>
      </c>
      <c r="D68" s="27" t="s">
        <v>164</v>
      </c>
      <c r="E68" s="20">
        <v>1334.92</v>
      </c>
      <c r="F68" s="20">
        <v>1334.92</v>
      </c>
      <c r="G68" s="21" t="s">
        <v>101</v>
      </c>
      <c r="H68" s="21" t="s">
        <v>101</v>
      </c>
      <c r="I68" s="21" t="s">
        <v>101</v>
      </c>
      <c r="J68" s="34">
        <v>0.00086564</v>
      </c>
    </row>
    <row r="69" spans="1:10" ht="25.5">
      <c r="A69" s="24">
        <v>56</v>
      </c>
      <c r="B69" s="30" t="s">
        <v>165</v>
      </c>
      <c r="C69" s="27" t="s">
        <v>166</v>
      </c>
      <c r="D69" s="27" t="s">
        <v>167</v>
      </c>
      <c r="E69" s="20">
        <v>1334.92</v>
      </c>
      <c r="F69" s="20">
        <v>1334.92</v>
      </c>
      <c r="G69" s="21" t="s">
        <v>101</v>
      </c>
      <c r="H69" s="21" t="s">
        <v>101</v>
      </c>
      <c r="I69" s="21" t="s">
        <v>101</v>
      </c>
      <c r="J69" s="34">
        <v>0.00221038</v>
      </c>
    </row>
    <row r="70" spans="1:10" ht="12.75">
      <c r="A70" s="24">
        <v>57</v>
      </c>
      <c r="B70" s="28" t="s">
        <v>168</v>
      </c>
      <c r="C70" s="27"/>
      <c r="D70" s="27"/>
      <c r="E70" s="20">
        <v>1334.92</v>
      </c>
      <c r="F70" s="20">
        <v>1334.92</v>
      </c>
      <c r="G70" s="21" t="s">
        <v>101</v>
      </c>
      <c r="H70" s="21" t="s">
        <v>101</v>
      </c>
      <c r="I70" s="21" t="s">
        <v>101</v>
      </c>
      <c r="J70" s="34">
        <v>0.2186363</v>
      </c>
    </row>
    <row r="71" spans="1:10" ht="12.75">
      <c r="A71" s="24">
        <v>58</v>
      </c>
      <c r="B71" s="30" t="s">
        <v>169</v>
      </c>
      <c r="C71" s="27" t="s">
        <v>170</v>
      </c>
      <c r="D71" s="27" t="s">
        <v>171</v>
      </c>
      <c r="E71" s="20">
        <v>1334.92</v>
      </c>
      <c r="F71" s="20">
        <v>1334.92</v>
      </c>
      <c r="G71" s="21" t="s">
        <v>101</v>
      </c>
      <c r="H71" s="21" t="s">
        <v>101</v>
      </c>
      <c r="I71" s="21" t="s">
        <v>101</v>
      </c>
      <c r="J71" s="34">
        <v>0.00085021</v>
      </c>
    </row>
    <row r="72" spans="1:10" ht="12.75">
      <c r="A72" s="24">
        <v>59</v>
      </c>
      <c r="B72" s="30" t="s">
        <v>172</v>
      </c>
      <c r="C72" s="27" t="s">
        <v>173</v>
      </c>
      <c r="D72" s="27" t="s">
        <v>174</v>
      </c>
      <c r="E72" s="20">
        <v>1334.92</v>
      </c>
      <c r="F72" s="20">
        <v>1334.92</v>
      </c>
      <c r="G72" s="21" t="s">
        <v>101</v>
      </c>
      <c r="H72" s="21" t="s">
        <v>101</v>
      </c>
      <c r="I72" s="21" t="s">
        <v>101</v>
      </c>
      <c r="J72" s="34">
        <v>8.561E-05</v>
      </c>
    </row>
    <row r="73" spans="1:10" ht="12.75">
      <c r="A73" s="24">
        <v>60</v>
      </c>
      <c r="B73" s="30" t="s">
        <v>175</v>
      </c>
      <c r="C73" s="27" t="s">
        <v>176</v>
      </c>
      <c r="D73" s="27" t="s">
        <v>177</v>
      </c>
      <c r="E73" s="20">
        <v>1334.92</v>
      </c>
      <c r="F73" s="20">
        <v>1334.92</v>
      </c>
      <c r="G73" s="21" t="s">
        <v>101</v>
      </c>
      <c r="H73" s="21" t="s">
        <v>101</v>
      </c>
      <c r="I73" s="21" t="s">
        <v>101</v>
      </c>
      <c r="J73" s="34">
        <v>0.00048556</v>
      </c>
    </row>
    <row r="74" spans="1:10" ht="12.75">
      <c r="A74" s="24">
        <v>61</v>
      </c>
      <c r="B74" s="30" t="s">
        <v>178</v>
      </c>
      <c r="C74" s="27" t="s">
        <v>179</v>
      </c>
      <c r="D74" s="27" t="s">
        <v>180</v>
      </c>
      <c r="E74" s="20">
        <v>1334.92</v>
      </c>
      <c r="F74" s="20">
        <v>1334.92</v>
      </c>
      <c r="G74" s="21" t="s">
        <v>101</v>
      </c>
      <c r="H74" s="21" t="s">
        <v>101</v>
      </c>
      <c r="I74" s="21" t="s">
        <v>101</v>
      </c>
      <c r="J74" s="34">
        <v>0.00040761</v>
      </c>
    </row>
    <row r="75" spans="1:10" ht="12.75">
      <c r="A75" s="24">
        <v>62</v>
      </c>
      <c r="B75" s="30" t="s">
        <v>181</v>
      </c>
      <c r="C75" s="27" t="s">
        <v>182</v>
      </c>
      <c r="D75" s="27" t="s">
        <v>183</v>
      </c>
      <c r="E75" s="20">
        <v>1334.92</v>
      </c>
      <c r="F75" s="20">
        <v>1334.92</v>
      </c>
      <c r="G75" s="21" t="s">
        <v>101</v>
      </c>
      <c r="H75" s="21" t="s">
        <v>101</v>
      </c>
      <c r="I75" s="21" t="s">
        <v>101</v>
      </c>
      <c r="J75" s="34">
        <v>0.00016987</v>
      </c>
    </row>
    <row r="76" spans="1:10" ht="12.75">
      <c r="A76" s="24"/>
      <c r="B76" s="31" t="s">
        <v>184</v>
      </c>
      <c r="C76" s="27"/>
      <c r="D76" s="27"/>
      <c r="E76" s="20"/>
      <c r="F76" s="20"/>
      <c r="G76" s="21"/>
      <c r="H76" s="21"/>
      <c r="I76" s="21"/>
      <c r="J76" s="35"/>
    </row>
    <row r="77" spans="1:10" ht="25.5">
      <c r="A77" s="24">
        <v>63</v>
      </c>
      <c r="B77" s="30" t="s">
        <v>185</v>
      </c>
      <c r="C77" s="27" t="s">
        <v>186</v>
      </c>
      <c r="D77" s="27" t="s">
        <v>187</v>
      </c>
      <c r="E77" s="20">
        <v>1334.92</v>
      </c>
      <c r="F77" s="20">
        <v>1334.92</v>
      </c>
      <c r="G77" s="21" t="s">
        <v>101</v>
      </c>
      <c r="H77" s="21" t="s">
        <v>101</v>
      </c>
      <c r="I77" s="21" t="s">
        <v>101</v>
      </c>
      <c r="J77" s="35">
        <v>0.00570608</v>
      </c>
    </row>
    <row r="78" spans="1:10" ht="12.75">
      <c r="A78" s="24">
        <v>64</v>
      </c>
      <c r="B78" s="30" t="s">
        <v>188</v>
      </c>
      <c r="C78" s="27" t="s">
        <v>189</v>
      </c>
      <c r="D78" s="27" t="s">
        <v>190</v>
      </c>
      <c r="E78" s="20">
        <v>1334.92</v>
      </c>
      <c r="F78" s="20">
        <v>1334.92</v>
      </c>
      <c r="G78" s="21" t="s">
        <v>101</v>
      </c>
      <c r="H78" s="21" t="s">
        <v>101</v>
      </c>
      <c r="I78" s="21" t="s">
        <v>101</v>
      </c>
      <c r="J78" s="35">
        <v>0.02204732</v>
      </c>
    </row>
    <row r="79" spans="1:10" ht="12.75">
      <c r="A79" s="24">
        <v>65</v>
      </c>
      <c r="B79" s="30" t="s">
        <v>191</v>
      </c>
      <c r="C79" s="32" t="s">
        <v>192</v>
      </c>
      <c r="D79" s="32" t="s">
        <v>193</v>
      </c>
      <c r="E79" s="20">
        <v>1334.92</v>
      </c>
      <c r="F79" s="20">
        <v>1334.92</v>
      </c>
      <c r="G79" s="21" t="s">
        <v>101</v>
      </c>
      <c r="H79" s="21" t="s">
        <v>101</v>
      </c>
      <c r="I79" s="21" t="s">
        <v>101</v>
      </c>
      <c r="J79" s="35">
        <v>0.00535276</v>
      </c>
    </row>
    <row r="80" spans="2:10" ht="12.75" customHeight="1">
      <c r="B80" s="44" t="s">
        <v>107</v>
      </c>
      <c r="C80" s="44"/>
      <c r="D80" s="44"/>
      <c r="E80" s="44"/>
      <c r="F80" s="44"/>
      <c r="G80" s="44"/>
      <c r="H80" s="44"/>
      <c r="I80" s="44"/>
      <c r="J80" s="44"/>
    </row>
  </sheetData>
  <sheetProtection/>
  <mergeCells count="55">
    <mergeCell ref="A8:J8"/>
    <mergeCell ref="GS7:HB7"/>
    <mergeCell ref="HC7:HL7"/>
    <mergeCell ref="HM7:HV7"/>
    <mergeCell ref="HW7:IF7"/>
    <mergeCell ref="CC7:CL7"/>
    <mergeCell ref="CM7:CV7"/>
    <mergeCell ref="CW7:DF7"/>
    <mergeCell ref="IG7:IP7"/>
    <mergeCell ref="IQ7:IV7"/>
    <mergeCell ref="EK7:ET7"/>
    <mergeCell ref="EU7:FD7"/>
    <mergeCell ref="FE7:FN7"/>
    <mergeCell ref="FO7:FX7"/>
    <mergeCell ref="FY7:GH7"/>
    <mergeCell ref="GI7:GR7"/>
    <mergeCell ref="DQ7:DZ7"/>
    <mergeCell ref="EA7:EJ7"/>
    <mergeCell ref="IG6:IP6"/>
    <mergeCell ref="IQ6:IV6"/>
    <mergeCell ref="A7:J7"/>
    <mergeCell ref="K7:T7"/>
    <mergeCell ref="U7:AD7"/>
    <mergeCell ref="AE7:AN7"/>
    <mergeCell ref="AO7:AX7"/>
    <mergeCell ref="AY7:BH7"/>
    <mergeCell ref="BI7:BR7"/>
    <mergeCell ref="BS7:CB7"/>
    <mergeCell ref="FY6:GH6"/>
    <mergeCell ref="GI6:GR6"/>
    <mergeCell ref="GS6:HB6"/>
    <mergeCell ref="HC6:HL6"/>
    <mergeCell ref="BI6:BR6"/>
    <mergeCell ref="BS6:CB6"/>
    <mergeCell ref="CC6:CL6"/>
    <mergeCell ref="CM6:CV6"/>
    <mergeCell ref="AY6:BH6"/>
    <mergeCell ref="HM6:HV6"/>
    <mergeCell ref="HW6:IF6"/>
    <mergeCell ref="DQ6:DZ6"/>
    <mergeCell ref="EA6:EJ6"/>
    <mergeCell ref="EK6:ET6"/>
    <mergeCell ref="EU6:FD6"/>
    <mergeCell ref="FE6:FN6"/>
    <mergeCell ref="FO6:FX6"/>
    <mergeCell ref="B57:J57"/>
    <mergeCell ref="B12:J12"/>
    <mergeCell ref="B80:J80"/>
    <mergeCell ref="CW6:DF6"/>
    <mergeCell ref="DG6:DP6"/>
    <mergeCell ref="A6:J6"/>
    <mergeCell ref="K6:T6"/>
    <mergeCell ref="U6:AD6"/>
    <mergeCell ref="AE6:AN6"/>
    <mergeCell ref="AO6:AX6"/>
  </mergeCells>
  <printOptions/>
  <pageMargins left="0.5905511811023623" right="0.3937007874015748" top="0.3937007874015748" bottom="0.3937007874015748" header="0.1968503937007874" footer="0.1968503937007874"/>
  <pageSetup fitToHeight="2" horizontalDpi="600" verticalDpi="600" orientation="landscape" paperSize="9" scale="6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="90" zoomScaleSheetLayoutView="90" zoomScalePageLayoutView="0" workbookViewId="0" topLeftCell="A1">
      <selection activeCell="A80" sqref="A80"/>
    </sheetView>
  </sheetViews>
  <sheetFormatPr defaultColWidth="9.00390625" defaultRowHeight="12.75"/>
  <cols>
    <col min="1" max="1" width="5.875" style="5" customWidth="1"/>
    <col min="2" max="2" width="41.875" style="5" customWidth="1"/>
    <col min="3" max="3" width="30.875" style="5" customWidth="1"/>
    <col min="4" max="4" width="34.00390625" style="5" customWidth="1"/>
    <col min="5" max="5" width="17.375" style="5" customWidth="1"/>
    <col min="6" max="6" width="16.625" style="5" customWidth="1"/>
    <col min="7" max="7" width="15.375" style="5" customWidth="1"/>
    <col min="8" max="8" width="15.00390625" style="5" customWidth="1"/>
    <col min="9" max="9" width="18.75390625" style="5" customWidth="1"/>
    <col min="10" max="10" width="16.875" style="5" customWidth="1"/>
    <col min="11" max="11" width="9.125" style="5" customWidth="1"/>
    <col min="12" max="16384" width="9.125" style="5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4" t="s">
        <v>6</v>
      </c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4" t="s">
        <v>3</v>
      </c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4" t="s">
        <v>7</v>
      </c>
    </row>
    <row r="4" spans="1:10" ht="15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5.75">
      <c r="A5" s="6"/>
      <c r="B5" s="6"/>
      <c r="C5" s="6"/>
      <c r="D5" s="6"/>
      <c r="E5" s="6"/>
      <c r="F5" s="6"/>
      <c r="G5" s="6"/>
      <c r="H5" s="6"/>
      <c r="I5" s="6"/>
      <c r="J5" s="7" t="s">
        <v>8</v>
      </c>
    </row>
    <row r="6" spans="1:256" ht="16.5">
      <c r="A6" s="46" t="s">
        <v>102</v>
      </c>
      <c r="B6" s="46"/>
      <c r="C6" s="46"/>
      <c r="D6" s="46"/>
      <c r="E6" s="46"/>
      <c r="F6" s="46"/>
      <c r="G6" s="46"/>
      <c r="H6" s="46"/>
      <c r="I6" s="46"/>
      <c r="J6" s="46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256" ht="16.5">
      <c r="A7" s="46" t="s">
        <v>103</v>
      </c>
      <c r="B7" s="46"/>
      <c r="C7" s="46"/>
      <c r="D7" s="46"/>
      <c r="E7" s="46"/>
      <c r="F7" s="46"/>
      <c r="G7" s="46"/>
      <c r="H7" s="46"/>
      <c r="I7" s="46"/>
      <c r="J7" s="46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10" ht="16.5">
      <c r="A8" s="46" t="s">
        <v>126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ht="15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s="9" customFormat="1" ht="128.25" customHeight="1">
      <c r="A10" s="8" t="s">
        <v>0</v>
      </c>
      <c r="B10" s="8" t="s">
        <v>1</v>
      </c>
      <c r="C10" s="8" t="s">
        <v>5</v>
      </c>
      <c r="D10" s="8" t="s">
        <v>4</v>
      </c>
      <c r="E10" s="8" t="s">
        <v>10</v>
      </c>
      <c r="F10" s="8" t="s">
        <v>11</v>
      </c>
      <c r="G10" s="8" t="s">
        <v>9</v>
      </c>
      <c r="H10" s="8" t="s">
        <v>12</v>
      </c>
      <c r="I10" s="8" t="s">
        <v>13</v>
      </c>
      <c r="J10" s="8" t="s">
        <v>2</v>
      </c>
    </row>
    <row r="11" spans="1:10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</row>
    <row r="12" spans="1:10" ht="12.75">
      <c r="A12" s="33"/>
      <c r="B12" s="41" t="s">
        <v>194</v>
      </c>
      <c r="C12" s="42"/>
      <c r="D12" s="42"/>
      <c r="E12" s="42"/>
      <c r="F12" s="42"/>
      <c r="G12" s="42"/>
      <c r="H12" s="42"/>
      <c r="I12" s="42"/>
      <c r="J12" s="43"/>
    </row>
    <row r="13" spans="1:10" ht="12.75">
      <c r="A13" s="10">
        <v>1</v>
      </c>
      <c r="B13" s="11" t="s">
        <v>120</v>
      </c>
      <c r="C13" s="12"/>
      <c r="D13" s="12"/>
      <c r="E13" s="13">
        <v>1334.92</v>
      </c>
      <c r="F13" s="13">
        <v>1334.92</v>
      </c>
      <c r="G13" s="14" t="s">
        <v>101</v>
      </c>
      <c r="H13" s="14" t="s">
        <v>101</v>
      </c>
      <c r="I13" s="14" t="s">
        <v>101</v>
      </c>
      <c r="J13" s="14">
        <f>(920+710+1200+960+510+1200)/12-'[2]ноябрь'!$F$65</f>
        <v>282.44453674918157</v>
      </c>
    </row>
    <row r="14" spans="1:10" ht="12.75">
      <c r="A14" s="15">
        <v>2</v>
      </c>
      <c r="B14" s="16" t="s">
        <v>14</v>
      </c>
      <c r="C14" s="2" t="s">
        <v>49</v>
      </c>
      <c r="D14" s="2" t="s">
        <v>50</v>
      </c>
      <c r="E14" s="13">
        <v>1334.92</v>
      </c>
      <c r="F14" s="13">
        <v>1334.92</v>
      </c>
      <c r="G14" s="14" t="s">
        <v>101</v>
      </c>
      <c r="H14" s="14" t="s">
        <v>101</v>
      </c>
      <c r="I14" s="14" t="s">
        <v>101</v>
      </c>
      <c r="J14" s="14">
        <f>'[1]проектная производит.'!$E$4-'[2]ноябрь'!$F$20</f>
        <v>0.255194</v>
      </c>
    </row>
    <row r="15" spans="1:10" ht="12.75">
      <c r="A15" s="10">
        <v>3</v>
      </c>
      <c r="B15" s="16" t="s">
        <v>15</v>
      </c>
      <c r="C15" s="2" t="s">
        <v>51</v>
      </c>
      <c r="D15" s="2" t="s">
        <v>52</v>
      </c>
      <c r="E15" s="13">
        <v>1334.92</v>
      </c>
      <c r="F15" s="13">
        <v>1334.92</v>
      </c>
      <c r="G15" s="14" t="s">
        <v>101</v>
      </c>
      <c r="H15" s="14" t="s">
        <v>101</v>
      </c>
      <c r="I15" s="14" t="s">
        <v>101</v>
      </c>
      <c r="J15" s="14">
        <f>'[1]проектная производит.'!$E$5-'[2]ноябрь'!$F$21</f>
        <v>0.703772</v>
      </c>
    </row>
    <row r="16" spans="1:10" ht="12.75">
      <c r="A16" s="15">
        <v>4</v>
      </c>
      <c r="B16" s="16" t="s">
        <v>16</v>
      </c>
      <c r="C16" s="2" t="s">
        <v>51</v>
      </c>
      <c r="D16" s="2" t="s">
        <v>53</v>
      </c>
      <c r="E16" s="13">
        <v>1334.92</v>
      </c>
      <c r="F16" s="13">
        <v>1334.92</v>
      </c>
      <c r="G16" s="14" t="s">
        <v>101</v>
      </c>
      <c r="H16" s="14" t="s">
        <v>101</v>
      </c>
      <c r="I16" s="14" t="s">
        <v>101</v>
      </c>
      <c r="J16" s="14">
        <v>0</v>
      </c>
    </row>
    <row r="17" spans="1:10" ht="12.75">
      <c r="A17" s="10">
        <v>5</v>
      </c>
      <c r="B17" s="16" t="s">
        <v>17</v>
      </c>
      <c r="C17" s="2" t="s">
        <v>51</v>
      </c>
      <c r="D17" s="2" t="s">
        <v>54</v>
      </c>
      <c r="E17" s="13">
        <v>1334.92</v>
      </c>
      <c r="F17" s="13">
        <v>1334.92</v>
      </c>
      <c r="G17" s="14" t="s">
        <v>101</v>
      </c>
      <c r="H17" s="14" t="s">
        <v>101</v>
      </c>
      <c r="I17" s="14" t="s">
        <v>101</v>
      </c>
      <c r="J17" s="14">
        <f>'[1]проектная производит.'!$E$7-'[2]ноябрь'!$F$23</f>
        <v>0.16872366666666663</v>
      </c>
    </row>
    <row r="18" spans="1:10" ht="12.75">
      <c r="A18" s="15">
        <v>6</v>
      </c>
      <c r="B18" s="16" t="s">
        <v>18</v>
      </c>
      <c r="C18" s="2" t="s">
        <v>55</v>
      </c>
      <c r="D18" s="2" t="s">
        <v>56</v>
      </c>
      <c r="E18" s="13">
        <v>1334.92</v>
      </c>
      <c r="F18" s="13">
        <v>1334.92</v>
      </c>
      <c r="G18" s="14" t="s">
        <v>101</v>
      </c>
      <c r="H18" s="14" t="s">
        <v>101</v>
      </c>
      <c r="I18" s="14" t="s">
        <v>101</v>
      </c>
      <c r="J18" s="14">
        <v>0</v>
      </c>
    </row>
    <row r="19" spans="1:10" ht="12.75">
      <c r="A19" s="10">
        <v>7</v>
      </c>
      <c r="B19" s="16" t="s">
        <v>19</v>
      </c>
      <c r="C19" s="2" t="s">
        <v>58</v>
      </c>
      <c r="D19" s="2" t="s">
        <v>59</v>
      </c>
      <c r="E19" s="13">
        <v>1334.92</v>
      </c>
      <c r="F19" s="13">
        <v>1334.92</v>
      </c>
      <c r="G19" s="14" t="s">
        <v>101</v>
      </c>
      <c r="H19" s="14" t="s">
        <v>101</v>
      </c>
      <c r="I19" s="14" t="s">
        <v>101</v>
      </c>
      <c r="J19" s="14">
        <f>'[1]проектная производит.'!$E$13-'[2]ноябрь'!$F$26</f>
        <v>1.1697216666666665</v>
      </c>
    </row>
    <row r="20" spans="1:10" ht="12.75">
      <c r="A20" s="15">
        <v>8</v>
      </c>
      <c r="B20" s="16" t="s">
        <v>20</v>
      </c>
      <c r="C20" s="2" t="s">
        <v>60</v>
      </c>
      <c r="D20" s="2" t="s">
        <v>61</v>
      </c>
      <c r="E20" s="13">
        <v>1334.92</v>
      </c>
      <c r="F20" s="13">
        <v>1334.92</v>
      </c>
      <c r="G20" s="14" t="s">
        <v>101</v>
      </c>
      <c r="H20" s="14" t="s">
        <v>101</v>
      </c>
      <c r="I20" s="14" t="s">
        <v>101</v>
      </c>
      <c r="J20" s="14">
        <f>'[1]проектная производит.'!$E$15-'[2]ноябрь'!$F$30</f>
        <v>4.046351666666667</v>
      </c>
    </row>
    <row r="21" spans="1:10" ht="12.75">
      <c r="A21" s="10">
        <v>9</v>
      </c>
      <c r="B21" s="16" t="s">
        <v>21</v>
      </c>
      <c r="C21" s="2" t="s">
        <v>62</v>
      </c>
      <c r="D21" s="2" t="s">
        <v>63</v>
      </c>
      <c r="E21" s="13">
        <v>1334.92</v>
      </c>
      <c r="F21" s="13">
        <v>1334.92</v>
      </c>
      <c r="G21" s="14" t="s">
        <v>101</v>
      </c>
      <c r="H21" s="14" t="s">
        <v>101</v>
      </c>
      <c r="I21" s="14" t="s">
        <v>101</v>
      </c>
      <c r="J21" s="14">
        <f>'[1]проектная производит.'!$E$64-'[2]ноябрь'!$F$32</f>
        <v>24.587733</v>
      </c>
    </row>
    <row r="22" spans="1:10" ht="12.75">
      <c r="A22" s="15">
        <v>10</v>
      </c>
      <c r="B22" s="16" t="s">
        <v>22</v>
      </c>
      <c r="C22" s="2" t="s">
        <v>64</v>
      </c>
      <c r="D22" s="2" t="s">
        <v>65</v>
      </c>
      <c r="E22" s="13">
        <v>1334.92</v>
      </c>
      <c r="F22" s="13">
        <v>1334.92</v>
      </c>
      <c r="G22" s="14" t="s">
        <v>101</v>
      </c>
      <c r="H22" s="14" t="s">
        <v>101</v>
      </c>
      <c r="I22" s="14" t="s">
        <v>101</v>
      </c>
      <c r="J22" s="14">
        <f>'[1]проектная производит.'!$E$18-'[2]ноябрь'!$F$31</f>
        <v>0.09595466666666667</v>
      </c>
    </row>
    <row r="23" spans="1:10" ht="12.75">
      <c r="A23" s="10">
        <v>11</v>
      </c>
      <c r="B23" s="11" t="s">
        <v>23</v>
      </c>
      <c r="C23" s="2" t="s">
        <v>66</v>
      </c>
      <c r="D23" s="2" t="s">
        <v>124</v>
      </c>
      <c r="E23" s="13">
        <v>1334.92</v>
      </c>
      <c r="F23" s="13">
        <v>1334.92</v>
      </c>
      <c r="G23" s="14" t="s">
        <v>101</v>
      </c>
      <c r="H23" s="14" t="s">
        <v>101</v>
      </c>
      <c r="I23" s="14" t="s">
        <v>101</v>
      </c>
      <c r="J23" s="14">
        <f>'[1]проектная производит.'!$E$19-'[2]ноябрь'!$F$34-'[2]ноябрь'!$F$33</f>
        <v>1.169598333333333</v>
      </c>
    </row>
    <row r="24" spans="1:10" ht="12.75">
      <c r="A24" s="15">
        <v>12</v>
      </c>
      <c r="B24" s="17" t="s">
        <v>24</v>
      </c>
      <c r="C24" s="2" t="s">
        <v>67</v>
      </c>
      <c r="D24" s="2" t="s">
        <v>68</v>
      </c>
      <c r="E24" s="13">
        <v>1334.92</v>
      </c>
      <c r="F24" s="13">
        <v>1334.92</v>
      </c>
      <c r="G24" s="14" t="s">
        <v>101</v>
      </c>
      <c r="H24" s="14" t="s">
        <v>101</v>
      </c>
      <c r="I24" s="14" t="s">
        <v>101</v>
      </c>
      <c r="J24" s="14">
        <f>'[1]проектная производит.'!$E$20-'[2]ноябрь'!$F$33</f>
        <v>1.2490396666666665</v>
      </c>
    </row>
    <row r="25" spans="1:10" ht="12.75">
      <c r="A25" s="10">
        <v>13</v>
      </c>
      <c r="B25" s="17" t="s">
        <v>25</v>
      </c>
      <c r="C25" s="2" t="s">
        <v>67</v>
      </c>
      <c r="D25" s="2" t="s">
        <v>69</v>
      </c>
      <c r="E25" s="13">
        <v>1334.92</v>
      </c>
      <c r="F25" s="13">
        <v>1334.92</v>
      </c>
      <c r="G25" s="14" t="s">
        <v>101</v>
      </c>
      <c r="H25" s="14" t="s">
        <v>101</v>
      </c>
      <c r="I25" s="14" t="s">
        <v>101</v>
      </c>
      <c r="J25" s="14">
        <v>0</v>
      </c>
    </row>
    <row r="26" spans="1:10" ht="12.75">
      <c r="A26" s="15">
        <v>14</v>
      </c>
      <c r="B26" s="16" t="s">
        <v>26</v>
      </c>
      <c r="C26" s="2" t="s">
        <v>70</v>
      </c>
      <c r="D26" s="2" t="s">
        <v>71</v>
      </c>
      <c r="E26" s="13">
        <v>1334.92</v>
      </c>
      <c r="F26" s="13">
        <v>1334.92</v>
      </c>
      <c r="G26" s="14" t="s">
        <v>101</v>
      </c>
      <c r="H26" s="14" t="s">
        <v>101</v>
      </c>
      <c r="I26" s="14" t="s">
        <v>101</v>
      </c>
      <c r="J26" s="14">
        <f>'[1]проектная производит.'!$E$22-'[2]ноябрь'!$F$35</f>
        <v>8.077140666666667</v>
      </c>
    </row>
    <row r="27" spans="1:10" ht="12.75">
      <c r="A27" s="10">
        <v>15</v>
      </c>
      <c r="B27" s="16" t="s">
        <v>27</v>
      </c>
      <c r="C27" s="2" t="s">
        <v>72</v>
      </c>
      <c r="D27" s="2" t="s">
        <v>73</v>
      </c>
      <c r="E27" s="13">
        <v>1334.92</v>
      </c>
      <c r="F27" s="13">
        <v>1334.92</v>
      </c>
      <c r="G27" s="14" t="s">
        <v>101</v>
      </c>
      <c r="H27" s="14" t="s">
        <v>101</v>
      </c>
      <c r="I27" s="14" t="s">
        <v>101</v>
      </c>
      <c r="J27" s="14">
        <v>0</v>
      </c>
    </row>
    <row r="28" spans="1:10" ht="12.75">
      <c r="A28" s="15">
        <v>16</v>
      </c>
      <c r="B28" s="11" t="s">
        <v>28</v>
      </c>
      <c r="C28" s="2" t="s">
        <v>74</v>
      </c>
      <c r="D28" s="2" t="s">
        <v>75</v>
      </c>
      <c r="E28" s="13">
        <v>1334.92</v>
      </c>
      <c r="F28" s="13">
        <v>1334.92</v>
      </c>
      <c r="G28" s="14" t="s">
        <v>101</v>
      </c>
      <c r="H28" s="14" t="s">
        <v>101</v>
      </c>
      <c r="I28" s="14" t="s">
        <v>101</v>
      </c>
      <c r="J28" s="14">
        <f>'[1]проектная производит.'!$E$27+'[2]ноябрь'!$F$38</f>
        <v>38.12366866666667</v>
      </c>
    </row>
    <row r="29" spans="1:10" ht="12.75">
      <c r="A29" s="10">
        <v>17</v>
      </c>
      <c r="B29" s="16" t="s">
        <v>29</v>
      </c>
      <c r="C29" s="2" t="s">
        <v>76</v>
      </c>
      <c r="D29" s="2" t="s">
        <v>77</v>
      </c>
      <c r="E29" s="13">
        <v>1334.92</v>
      </c>
      <c r="F29" s="13">
        <v>1334.92</v>
      </c>
      <c r="G29" s="14" t="s">
        <v>101</v>
      </c>
      <c r="H29" s="14" t="s">
        <v>101</v>
      </c>
      <c r="I29" s="14" t="s">
        <v>101</v>
      </c>
      <c r="J29" s="14">
        <v>0</v>
      </c>
    </row>
    <row r="30" spans="1:10" ht="12.75">
      <c r="A30" s="15">
        <v>18</v>
      </c>
      <c r="B30" s="11" t="s">
        <v>30</v>
      </c>
      <c r="C30" s="2" t="s">
        <v>76</v>
      </c>
      <c r="D30" s="2" t="s">
        <v>78</v>
      </c>
      <c r="E30" s="13">
        <v>1334.92</v>
      </c>
      <c r="F30" s="13">
        <v>1334.92</v>
      </c>
      <c r="G30" s="14" t="s">
        <v>101</v>
      </c>
      <c r="H30" s="14" t="s">
        <v>101</v>
      </c>
      <c r="I30" s="14" t="s">
        <v>101</v>
      </c>
      <c r="J30" s="14">
        <f>'[1]проектная производит.'!$E$30-'[2]ноябрь'!$F$39</f>
        <v>14.411503666666666</v>
      </c>
    </row>
    <row r="31" spans="1:10" ht="12.75">
      <c r="A31" s="10">
        <v>19</v>
      </c>
      <c r="B31" s="16" t="s">
        <v>31</v>
      </c>
      <c r="C31" s="2" t="s">
        <v>76</v>
      </c>
      <c r="D31" s="2" t="s">
        <v>79</v>
      </c>
      <c r="E31" s="13">
        <v>1334.92</v>
      </c>
      <c r="F31" s="13">
        <v>1334.92</v>
      </c>
      <c r="G31" s="14" t="s">
        <v>101</v>
      </c>
      <c r="H31" s="14" t="s">
        <v>101</v>
      </c>
      <c r="I31" s="14" t="s">
        <v>101</v>
      </c>
      <c r="J31" s="14">
        <f>'[1]проектная производит.'!$E$31-'[2]ноябрь'!$F$39</f>
        <v>0.2865036666666666</v>
      </c>
    </row>
    <row r="32" spans="1:10" ht="12.75">
      <c r="A32" s="15">
        <v>20</v>
      </c>
      <c r="B32" s="11" t="s">
        <v>32</v>
      </c>
      <c r="C32" s="2" t="s">
        <v>76</v>
      </c>
      <c r="D32" s="2" t="s">
        <v>80</v>
      </c>
      <c r="E32" s="13">
        <v>1334.92</v>
      </c>
      <c r="F32" s="13">
        <v>1334.92</v>
      </c>
      <c r="G32" s="14" t="s">
        <v>101</v>
      </c>
      <c r="H32" s="14" t="s">
        <v>101</v>
      </c>
      <c r="I32" s="14" t="s">
        <v>101</v>
      </c>
      <c r="J32" s="14">
        <f>'[1]проектная производит.'!$E$32-'[2]ноябрь'!$F$36</f>
        <v>13.39443</v>
      </c>
    </row>
    <row r="33" spans="1:10" ht="12.75">
      <c r="A33" s="10">
        <v>21</v>
      </c>
      <c r="B33" s="16" t="s">
        <v>33</v>
      </c>
      <c r="C33" s="2" t="s">
        <v>32</v>
      </c>
      <c r="D33" s="2" t="s">
        <v>81</v>
      </c>
      <c r="E33" s="13">
        <v>1334.92</v>
      </c>
      <c r="F33" s="13">
        <v>1334.92</v>
      </c>
      <c r="G33" s="14" t="s">
        <v>101</v>
      </c>
      <c r="H33" s="14" t="s">
        <v>101</v>
      </c>
      <c r="I33" s="14" t="s">
        <v>101</v>
      </c>
      <c r="J33" s="14">
        <f>'[1]проектная производит.'!$E$33-'[2]ноябрь'!$F$36</f>
        <v>0.3735966666666666</v>
      </c>
    </row>
    <row r="34" spans="1:10" ht="12.75">
      <c r="A34" s="15">
        <v>22</v>
      </c>
      <c r="B34" s="11" t="s">
        <v>34</v>
      </c>
      <c r="C34" s="2" t="s">
        <v>82</v>
      </c>
      <c r="D34" s="2" t="s">
        <v>121</v>
      </c>
      <c r="E34" s="13">
        <v>1334.92</v>
      </c>
      <c r="F34" s="13">
        <v>1334.92</v>
      </c>
      <c r="G34" s="14" t="s">
        <v>101</v>
      </c>
      <c r="H34" s="14" t="s">
        <v>101</v>
      </c>
      <c r="I34" s="14" t="s">
        <v>101</v>
      </c>
      <c r="J34" s="14">
        <f>'[1]проектная производит.'!$E$34-'[2]ноябрь'!$F$27-'[2]ноябрь'!$F$28-'[2]ноябрь'!$F$29</f>
        <v>9.299022333333333</v>
      </c>
    </row>
    <row r="35" spans="1:10" ht="12.75">
      <c r="A35" s="10">
        <v>23</v>
      </c>
      <c r="B35" s="16" t="s">
        <v>35</v>
      </c>
      <c r="C35" s="2" t="s">
        <v>83</v>
      </c>
      <c r="D35" s="2" t="s">
        <v>84</v>
      </c>
      <c r="E35" s="13">
        <v>1334.92</v>
      </c>
      <c r="F35" s="13">
        <v>1334.92</v>
      </c>
      <c r="G35" s="14" t="s">
        <v>101</v>
      </c>
      <c r="H35" s="14" t="s">
        <v>101</v>
      </c>
      <c r="I35" s="14" t="s">
        <v>101</v>
      </c>
      <c r="J35" s="14">
        <f>'[1]проектная производит.'!$E$35-'[2]ноябрь'!$F$27</f>
        <v>0.5245236666666666</v>
      </c>
    </row>
    <row r="36" spans="1:10" ht="12.75">
      <c r="A36" s="15">
        <v>24</v>
      </c>
      <c r="B36" s="16" t="s">
        <v>36</v>
      </c>
      <c r="C36" s="2" t="s">
        <v>83</v>
      </c>
      <c r="D36" s="2" t="s">
        <v>85</v>
      </c>
      <c r="E36" s="13">
        <v>1334.92</v>
      </c>
      <c r="F36" s="13">
        <v>1334.92</v>
      </c>
      <c r="G36" s="14" t="s">
        <v>101</v>
      </c>
      <c r="H36" s="14" t="s">
        <v>101</v>
      </c>
      <c r="I36" s="14" t="s">
        <v>101</v>
      </c>
      <c r="J36" s="14">
        <f>'[1]проектная производит.'!$E$36-'[2]ноябрь'!$F$28</f>
        <v>0.5744986666666666</v>
      </c>
    </row>
    <row r="37" spans="1:10" ht="12.75">
      <c r="A37" s="10">
        <v>25</v>
      </c>
      <c r="B37" s="16" t="s">
        <v>109</v>
      </c>
      <c r="C37" s="2" t="s">
        <v>83</v>
      </c>
      <c r="D37" s="16" t="s">
        <v>110</v>
      </c>
      <c r="E37" s="13">
        <v>1334.92</v>
      </c>
      <c r="F37" s="13">
        <v>1334.92</v>
      </c>
      <c r="G37" s="14" t="s">
        <v>101</v>
      </c>
      <c r="H37" s="14" t="s">
        <v>101</v>
      </c>
      <c r="I37" s="14" t="s">
        <v>101</v>
      </c>
      <c r="J37" s="14">
        <f>'[1]проектная производит.'!$E$55-'[2]ноябрь'!$F$29</f>
        <v>0.1343201754385965</v>
      </c>
    </row>
    <row r="38" spans="1:10" ht="12.75">
      <c r="A38" s="15">
        <v>26</v>
      </c>
      <c r="B38" s="16" t="s">
        <v>37</v>
      </c>
      <c r="C38" s="2" t="s">
        <v>86</v>
      </c>
      <c r="D38" s="2" t="s">
        <v>87</v>
      </c>
      <c r="E38" s="13">
        <v>1334.92</v>
      </c>
      <c r="F38" s="13">
        <v>1334.92</v>
      </c>
      <c r="G38" s="14" t="s">
        <v>101</v>
      </c>
      <c r="H38" s="14" t="s">
        <v>101</v>
      </c>
      <c r="I38" s="14" t="s">
        <v>101</v>
      </c>
      <c r="J38" s="14">
        <f>'[1]проектная производит.'!$E$37-'[2]ноябрь'!$F$41</f>
        <v>46.666666666666664</v>
      </c>
    </row>
    <row r="39" spans="1:10" ht="12.75">
      <c r="A39" s="10">
        <v>27</v>
      </c>
      <c r="B39" s="11" t="s">
        <v>38</v>
      </c>
      <c r="C39" s="2" t="s">
        <v>57</v>
      </c>
      <c r="D39" s="2" t="s">
        <v>88</v>
      </c>
      <c r="E39" s="13">
        <v>1334.92</v>
      </c>
      <c r="F39" s="13">
        <v>1334.92</v>
      </c>
      <c r="G39" s="14" t="s">
        <v>101</v>
      </c>
      <c r="H39" s="14" t="s">
        <v>101</v>
      </c>
      <c r="I39" s="14" t="s">
        <v>101</v>
      </c>
      <c r="J39" s="14">
        <f>'[1]проектная производит.'!$E$38-'[2]ноябрь'!$F$42</f>
        <v>40.727092999999996</v>
      </c>
    </row>
    <row r="40" spans="1:10" ht="12.75">
      <c r="A40" s="15">
        <v>28</v>
      </c>
      <c r="B40" s="16" t="s">
        <v>39</v>
      </c>
      <c r="C40" s="2" t="s">
        <v>89</v>
      </c>
      <c r="D40" s="2" t="s">
        <v>90</v>
      </c>
      <c r="E40" s="13">
        <v>1334.92</v>
      </c>
      <c r="F40" s="13">
        <v>1334.92</v>
      </c>
      <c r="G40" s="14" t="s">
        <v>101</v>
      </c>
      <c r="H40" s="14" t="s">
        <v>101</v>
      </c>
      <c r="I40" s="14" t="s">
        <v>101</v>
      </c>
      <c r="J40" s="14">
        <f>'[1]проектная производит.'!$E$39-'[2]ноябрь'!$F$42</f>
        <v>4.027092999999999</v>
      </c>
    </row>
    <row r="41" spans="1:10" ht="12.75">
      <c r="A41" s="10">
        <v>29</v>
      </c>
      <c r="B41" s="11" t="s">
        <v>40</v>
      </c>
      <c r="C41" s="2" t="s">
        <v>89</v>
      </c>
      <c r="D41" s="2" t="s">
        <v>41</v>
      </c>
      <c r="E41" s="13">
        <v>1334.92</v>
      </c>
      <c r="F41" s="13">
        <v>1334.92</v>
      </c>
      <c r="G41" s="14" t="s">
        <v>101</v>
      </c>
      <c r="H41" s="14" t="s">
        <v>101</v>
      </c>
      <c r="I41" s="14" t="s">
        <v>101</v>
      </c>
      <c r="J41" s="14">
        <f>'[1]проектная производит.'!$E$40-'[2]ноябрь'!$F$43-'[2]ноябрь'!$F$44-'[2]ноябрь'!$F$45-'[2]ноябрь'!$F$46-'[2]ноябрь'!$F$47-'[2]ноябрь'!$F$48-'[2]ноябрь'!$F$49-'[2]ноябрь'!$F$50-'[2]ноябрь'!$F$51-'[2]ноябрь'!$F$52-'[2]ноябрь'!$F$53</f>
        <v>34.16026</v>
      </c>
    </row>
    <row r="42" spans="1:10" ht="12.75">
      <c r="A42" s="15">
        <v>30</v>
      </c>
      <c r="B42" s="11" t="s">
        <v>41</v>
      </c>
      <c r="C42" s="2" t="s">
        <v>91</v>
      </c>
      <c r="D42" s="2" t="s">
        <v>92</v>
      </c>
      <c r="E42" s="13">
        <v>1334.92</v>
      </c>
      <c r="F42" s="13">
        <v>1334.92</v>
      </c>
      <c r="G42" s="14" t="s">
        <v>101</v>
      </c>
      <c r="H42" s="14" t="s">
        <v>101</v>
      </c>
      <c r="I42" s="14" t="s">
        <v>101</v>
      </c>
      <c r="J42" s="14">
        <f>'[1]проектная производит.'!$E$41-'[2]ноябрь'!$F$51</f>
        <v>3.126388333333333</v>
      </c>
    </row>
    <row r="43" spans="1:10" ht="12.75">
      <c r="A43" s="10">
        <v>31</v>
      </c>
      <c r="B43" s="16" t="s">
        <v>42</v>
      </c>
      <c r="C43" s="2" t="s">
        <v>41</v>
      </c>
      <c r="D43" s="2" t="s">
        <v>93</v>
      </c>
      <c r="E43" s="13">
        <v>1334.92</v>
      </c>
      <c r="F43" s="13">
        <v>1334.92</v>
      </c>
      <c r="G43" s="14" t="s">
        <v>101</v>
      </c>
      <c r="H43" s="14" t="s">
        <v>101</v>
      </c>
      <c r="I43" s="14" t="s">
        <v>101</v>
      </c>
      <c r="J43" s="14">
        <f>'[1]проектная производит.'!$E$43-'[2]ноябрь'!$F$43</f>
        <v>2.857456</v>
      </c>
    </row>
    <row r="44" spans="1:10" ht="12.75">
      <c r="A44" s="15">
        <v>32</v>
      </c>
      <c r="B44" s="16" t="s">
        <v>43</v>
      </c>
      <c r="C44" s="2" t="s">
        <v>41</v>
      </c>
      <c r="D44" s="2" t="s">
        <v>94</v>
      </c>
      <c r="E44" s="13">
        <v>1334.92</v>
      </c>
      <c r="F44" s="13">
        <v>1334.92</v>
      </c>
      <c r="G44" s="14" t="s">
        <v>101</v>
      </c>
      <c r="H44" s="14" t="s">
        <v>101</v>
      </c>
      <c r="I44" s="14" t="s">
        <v>101</v>
      </c>
      <c r="J44" s="14">
        <f>'[1]проектная производит.'!$E$44-'[2]ноябрь'!$F$46</f>
        <v>1.1307999999999998</v>
      </c>
    </row>
    <row r="45" spans="1:10" ht="12.75">
      <c r="A45" s="10">
        <v>33</v>
      </c>
      <c r="B45" s="16" t="s">
        <v>44</v>
      </c>
      <c r="C45" s="18" t="s">
        <v>41</v>
      </c>
      <c r="D45" s="18" t="s">
        <v>95</v>
      </c>
      <c r="E45" s="13">
        <v>1334.92</v>
      </c>
      <c r="F45" s="13">
        <v>1334.92</v>
      </c>
      <c r="G45" s="14" t="s">
        <v>101</v>
      </c>
      <c r="H45" s="14" t="s">
        <v>101</v>
      </c>
      <c r="I45" s="14" t="s">
        <v>101</v>
      </c>
      <c r="J45" s="14">
        <f>'[1]проектная производит.'!$E$45-'[2]ноябрь'!$F$44</f>
        <v>1.6474019999999996</v>
      </c>
    </row>
    <row r="46" spans="1:10" ht="12.75">
      <c r="A46" s="15">
        <v>34</v>
      </c>
      <c r="B46" s="16" t="s">
        <v>119</v>
      </c>
      <c r="C46" s="18" t="s">
        <v>41</v>
      </c>
      <c r="D46" s="18" t="s">
        <v>123</v>
      </c>
      <c r="E46" s="13">
        <v>1334.92</v>
      </c>
      <c r="F46" s="13">
        <v>1334.92</v>
      </c>
      <c r="G46" s="14" t="s">
        <v>101</v>
      </c>
      <c r="H46" s="14" t="s">
        <v>101</v>
      </c>
      <c r="I46" s="14" t="s">
        <v>101</v>
      </c>
      <c r="J46" s="14">
        <f>'[1]проектная производит.'!$E$59-'[2]ноябрь'!$F$45</f>
        <v>1.2172084187582561</v>
      </c>
    </row>
    <row r="47" spans="1:10" ht="12.75">
      <c r="A47" s="10">
        <v>35</v>
      </c>
      <c r="B47" s="16" t="s">
        <v>45</v>
      </c>
      <c r="C47" s="2" t="s">
        <v>41</v>
      </c>
      <c r="D47" s="2" t="s">
        <v>96</v>
      </c>
      <c r="E47" s="13">
        <v>1334.92</v>
      </c>
      <c r="F47" s="13">
        <v>1334.92</v>
      </c>
      <c r="G47" s="14" t="s">
        <v>101</v>
      </c>
      <c r="H47" s="14" t="s">
        <v>101</v>
      </c>
      <c r="I47" s="14" t="s">
        <v>101</v>
      </c>
      <c r="J47" s="14">
        <f>'[1]проектная производит.'!$E$46-'[2]ноябрь'!$F$47</f>
        <v>4.145004999999999</v>
      </c>
    </row>
    <row r="48" spans="1:10" ht="12.75">
      <c r="A48" s="15">
        <v>36</v>
      </c>
      <c r="B48" s="11" t="s">
        <v>111</v>
      </c>
      <c r="C48" s="2" t="s">
        <v>41</v>
      </c>
      <c r="D48" s="2" t="s">
        <v>108</v>
      </c>
      <c r="E48" s="13">
        <v>1334.92</v>
      </c>
      <c r="F48" s="13">
        <v>1334.92</v>
      </c>
      <c r="G48" s="14" t="s">
        <v>101</v>
      </c>
      <c r="H48" s="14" t="s">
        <v>101</v>
      </c>
      <c r="I48" s="14" t="s">
        <v>101</v>
      </c>
      <c r="J48" s="14">
        <f>'[1]проектная производит.'!$E$42-'[2]ноябрь'!$F$52-'[2]ноябрь'!$F$53</f>
        <v>33.071384333333334</v>
      </c>
    </row>
    <row r="49" spans="1:10" ht="12.75">
      <c r="A49" s="10">
        <v>37</v>
      </c>
      <c r="B49" s="16" t="s">
        <v>46</v>
      </c>
      <c r="C49" s="2" t="s">
        <v>105</v>
      </c>
      <c r="D49" s="2" t="s">
        <v>97</v>
      </c>
      <c r="E49" s="13">
        <v>1334.92</v>
      </c>
      <c r="F49" s="13">
        <v>1334.92</v>
      </c>
      <c r="G49" s="14" t="s">
        <v>101</v>
      </c>
      <c r="H49" s="14" t="s">
        <v>101</v>
      </c>
      <c r="I49" s="14" t="s">
        <v>101</v>
      </c>
      <c r="J49" s="14">
        <f>'[1]проектная производит.'!$E$47-'[2]ноябрь'!$F$52</f>
        <v>1.098391</v>
      </c>
    </row>
    <row r="50" spans="1:10" ht="12.75">
      <c r="A50" s="15">
        <v>38</v>
      </c>
      <c r="B50" s="16" t="s">
        <v>104</v>
      </c>
      <c r="C50" s="2" t="s">
        <v>105</v>
      </c>
      <c r="D50" s="2" t="s">
        <v>106</v>
      </c>
      <c r="E50" s="13">
        <v>1334.92</v>
      </c>
      <c r="F50" s="13">
        <v>1334.92</v>
      </c>
      <c r="G50" s="14" t="s">
        <v>101</v>
      </c>
      <c r="H50" s="14" t="s">
        <v>101</v>
      </c>
      <c r="I50" s="14" t="s">
        <v>101</v>
      </c>
      <c r="J50" s="14">
        <f>'[1]проектная производит.'!$E$51-'[2]ноябрь'!$F$53</f>
        <v>8.749660000000002</v>
      </c>
    </row>
    <row r="51" spans="1:10" ht="12.75" customHeight="1">
      <c r="A51" s="10">
        <v>39</v>
      </c>
      <c r="B51" s="1" t="s">
        <v>112</v>
      </c>
      <c r="C51" s="2" t="s">
        <v>41</v>
      </c>
      <c r="D51" s="2" t="s">
        <v>122</v>
      </c>
      <c r="E51" s="13">
        <v>1334.92</v>
      </c>
      <c r="F51" s="13">
        <v>1334.92</v>
      </c>
      <c r="G51" s="14" t="s">
        <v>101</v>
      </c>
      <c r="H51" s="14" t="s">
        <v>101</v>
      </c>
      <c r="I51" s="14" t="s">
        <v>101</v>
      </c>
      <c r="J51" s="14">
        <f>'[1]проектная производит.'!$E$50-'[2]ноябрь'!$F$51-'[2]ноябрь'!$F$48-'[2]ноябрь'!$F$49-'[2]ноябрь'!$F$50</f>
        <v>22.182257</v>
      </c>
    </row>
    <row r="52" spans="1:10" ht="12.75" customHeight="1">
      <c r="A52" s="15">
        <v>40</v>
      </c>
      <c r="B52" s="16" t="s">
        <v>47</v>
      </c>
      <c r="C52" s="2" t="s">
        <v>112</v>
      </c>
      <c r="D52" s="2" t="s">
        <v>98</v>
      </c>
      <c r="E52" s="13">
        <v>1334.92</v>
      </c>
      <c r="F52" s="13">
        <v>1334.92</v>
      </c>
      <c r="G52" s="14" t="s">
        <v>101</v>
      </c>
      <c r="H52" s="14" t="s">
        <v>101</v>
      </c>
      <c r="I52" s="14" t="s">
        <v>101</v>
      </c>
      <c r="J52" s="14">
        <f>'[1]проектная производит.'!$E$49-'[2]ноябрь'!$F$51</f>
        <v>0.9426383333333334</v>
      </c>
    </row>
    <row r="53" spans="1:10" ht="12.75" customHeight="1">
      <c r="A53" s="10">
        <v>41</v>
      </c>
      <c r="B53" s="16" t="s">
        <v>113</v>
      </c>
      <c r="C53" s="2" t="s">
        <v>112</v>
      </c>
      <c r="D53" s="16" t="s">
        <v>114</v>
      </c>
      <c r="E53" s="13">
        <v>1334.92</v>
      </c>
      <c r="F53" s="13">
        <v>1334.92</v>
      </c>
      <c r="G53" s="14" t="s">
        <v>101</v>
      </c>
      <c r="H53" s="14" t="s">
        <v>101</v>
      </c>
      <c r="I53" s="14" t="s">
        <v>101</v>
      </c>
      <c r="J53" s="14">
        <f>'[1]проектная производит.'!$E$56-'[2]ноябрь'!$F$48</f>
        <v>0.6171966882430646</v>
      </c>
    </row>
    <row r="54" spans="1:10" ht="12.75" customHeight="1">
      <c r="A54" s="15">
        <v>42</v>
      </c>
      <c r="B54" s="16" t="s">
        <v>115</v>
      </c>
      <c r="C54" s="2" t="s">
        <v>112</v>
      </c>
      <c r="D54" s="16" t="s">
        <v>116</v>
      </c>
      <c r="E54" s="13">
        <v>1334.92</v>
      </c>
      <c r="F54" s="13">
        <v>1334.92</v>
      </c>
      <c r="G54" s="14" t="s">
        <v>101</v>
      </c>
      <c r="H54" s="14" t="s">
        <v>101</v>
      </c>
      <c r="I54" s="14" t="s">
        <v>101</v>
      </c>
      <c r="J54" s="14">
        <f>'[1]проектная производит.'!$E$57-'[2]ноябрь'!$F$49</f>
        <v>0.9993778348745044</v>
      </c>
    </row>
    <row r="55" spans="1:10" ht="12.75" customHeight="1">
      <c r="A55" s="10">
        <v>43</v>
      </c>
      <c r="B55" s="16" t="s">
        <v>117</v>
      </c>
      <c r="C55" s="2" t="s">
        <v>112</v>
      </c>
      <c r="D55" s="16" t="s">
        <v>118</v>
      </c>
      <c r="E55" s="13">
        <v>1334.92</v>
      </c>
      <c r="F55" s="13">
        <v>1334.92</v>
      </c>
      <c r="G55" s="14" t="s">
        <v>101</v>
      </c>
      <c r="H55" s="14" t="s">
        <v>101</v>
      </c>
      <c r="I55" s="14" t="s">
        <v>101</v>
      </c>
      <c r="J55" s="14">
        <f>'[1]проектная производит.'!$E$58-'[2]ноябрь'!$F$50</f>
        <v>0.2625184940554821</v>
      </c>
    </row>
    <row r="56" spans="1:10" ht="12.75" customHeight="1">
      <c r="A56" s="15">
        <v>44</v>
      </c>
      <c r="B56" s="16" t="s">
        <v>48</v>
      </c>
      <c r="C56" s="19" t="s">
        <v>99</v>
      </c>
      <c r="D56" s="19" t="s">
        <v>100</v>
      </c>
      <c r="E56" s="13">
        <v>1978.4</v>
      </c>
      <c r="F56" s="13">
        <v>1978.4</v>
      </c>
      <c r="G56" s="14" t="s">
        <v>101</v>
      </c>
      <c r="H56" s="14" t="s">
        <v>101</v>
      </c>
      <c r="I56" s="14" t="s">
        <v>101</v>
      </c>
      <c r="J56" s="14">
        <f>'[1]проектная производит.'!$E$53-'[2]ноябрь'!$F$67</f>
        <v>26.6600862</v>
      </c>
    </row>
    <row r="57" spans="1:10" ht="12.75" customHeight="1">
      <c r="A57" s="23"/>
      <c r="B57" s="40" t="s">
        <v>136</v>
      </c>
      <c r="C57" s="40"/>
      <c r="D57" s="40"/>
      <c r="E57" s="40"/>
      <c r="F57" s="40"/>
      <c r="G57" s="40"/>
      <c r="H57" s="40"/>
      <c r="I57" s="40"/>
      <c r="J57" s="40"/>
    </row>
    <row r="58" spans="1:10" ht="12.75">
      <c r="A58" s="24">
        <v>45</v>
      </c>
      <c r="B58" s="25" t="s">
        <v>57</v>
      </c>
      <c r="C58" s="26"/>
      <c r="D58" s="26"/>
      <c r="E58" s="20">
        <v>1334.92</v>
      </c>
      <c r="F58" s="20">
        <v>1334.92</v>
      </c>
      <c r="G58" s="21" t="s">
        <v>101</v>
      </c>
      <c r="H58" s="21" t="s">
        <v>101</v>
      </c>
      <c r="I58" s="21" t="s">
        <v>101</v>
      </c>
      <c r="J58" s="36">
        <v>0.6226</v>
      </c>
    </row>
    <row r="59" spans="1:10" ht="12.75">
      <c r="A59" s="24">
        <v>46</v>
      </c>
      <c r="B59" s="27" t="s">
        <v>137</v>
      </c>
      <c r="C59" s="27" t="s">
        <v>138</v>
      </c>
      <c r="D59" s="27" t="s">
        <v>139</v>
      </c>
      <c r="E59" s="20">
        <v>1334.92</v>
      </c>
      <c r="F59" s="20">
        <v>1334.92</v>
      </c>
      <c r="G59" s="21" t="s">
        <v>101</v>
      </c>
      <c r="H59" s="21" t="s">
        <v>101</v>
      </c>
      <c r="I59" s="21" t="s">
        <v>101</v>
      </c>
      <c r="J59" s="37">
        <v>0.0002383</v>
      </c>
    </row>
    <row r="60" spans="1:10" ht="12.75">
      <c r="A60" s="24">
        <v>47</v>
      </c>
      <c r="B60" s="28" t="s">
        <v>140</v>
      </c>
      <c r="C60" s="29"/>
      <c r="D60" s="29"/>
      <c r="E60" s="20">
        <v>1334.92</v>
      </c>
      <c r="F60" s="20">
        <v>1334.92</v>
      </c>
      <c r="G60" s="21" t="s">
        <v>101</v>
      </c>
      <c r="H60" s="21" t="s">
        <v>101</v>
      </c>
      <c r="I60" s="21" t="s">
        <v>101</v>
      </c>
      <c r="J60" s="38">
        <v>1.41886</v>
      </c>
    </row>
    <row r="61" spans="1:10" ht="25.5">
      <c r="A61" s="24">
        <v>48</v>
      </c>
      <c r="B61" s="30" t="s">
        <v>141</v>
      </c>
      <c r="C61" s="27" t="s">
        <v>142</v>
      </c>
      <c r="D61" s="27" t="s">
        <v>143</v>
      </c>
      <c r="E61" s="20">
        <v>1334.92</v>
      </c>
      <c r="F61" s="20">
        <v>1334.92</v>
      </c>
      <c r="G61" s="21" t="s">
        <v>101</v>
      </c>
      <c r="H61" s="21" t="s">
        <v>101</v>
      </c>
      <c r="I61" s="21" t="s">
        <v>101</v>
      </c>
      <c r="J61" s="38">
        <v>0.08820368</v>
      </c>
    </row>
    <row r="62" spans="1:10" ht="12.75">
      <c r="A62" s="24">
        <v>49</v>
      </c>
      <c r="B62" s="30" t="s">
        <v>144</v>
      </c>
      <c r="C62" s="27" t="s">
        <v>145</v>
      </c>
      <c r="D62" s="27" t="s">
        <v>146</v>
      </c>
      <c r="E62" s="20">
        <v>1334.92</v>
      </c>
      <c r="F62" s="20">
        <v>1334.92</v>
      </c>
      <c r="G62" s="21" t="s">
        <v>101</v>
      </c>
      <c r="H62" s="21" t="s">
        <v>101</v>
      </c>
      <c r="I62" s="21" t="s">
        <v>101</v>
      </c>
      <c r="J62" s="38">
        <v>0.00016565</v>
      </c>
    </row>
    <row r="63" spans="1:10" ht="12.75">
      <c r="A63" s="24">
        <v>50</v>
      </c>
      <c r="B63" s="30" t="s">
        <v>147</v>
      </c>
      <c r="C63" s="27" t="s">
        <v>148</v>
      </c>
      <c r="D63" s="27" t="s">
        <v>149</v>
      </c>
      <c r="E63" s="20">
        <v>1334.92</v>
      </c>
      <c r="F63" s="20">
        <v>1334.92</v>
      </c>
      <c r="G63" s="21" t="s">
        <v>101</v>
      </c>
      <c r="H63" s="21" t="s">
        <v>101</v>
      </c>
      <c r="I63" s="21" t="s">
        <v>101</v>
      </c>
      <c r="J63" s="38">
        <v>0.00087053</v>
      </c>
    </row>
    <row r="64" spans="1:10" ht="12.75">
      <c r="A64" s="24">
        <v>51</v>
      </c>
      <c r="B64" s="30" t="s">
        <v>150</v>
      </c>
      <c r="C64" s="27" t="s">
        <v>151</v>
      </c>
      <c r="D64" s="27" t="s">
        <v>152</v>
      </c>
      <c r="E64" s="20">
        <v>1334.92</v>
      </c>
      <c r="F64" s="20">
        <v>1334.92</v>
      </c>
      <c r="G64" s="21" t="s">
        <v>101</v>
      </c>
      <c r="H64" s="21" t="s">
        <v>101</v>
      </c>
      <c r="I64" s="21" t="s">
        <v>101</v>
      </c>
      <c r="J64" s="39">
        <v>0.00439885</v>
      </c>
    </row>
    <row r="65" spans="1:10" ht="12.75">
      <c r="A65" s="24">
        <v>52</v>
      </c>
      <c r="B65" s="30" t="s">
        <v>153</v>
      </c>
      <c r="C65" s="27" t="s">
        <v>154</v>
      </c>
      <c r="D65" s="27" t="s">
        <v>155</v>
      </c>
      <c r="E65" s="20">
        <v>1334.92</v>
      </c>
      <c r="F65" s="20">
        <v>1334.92</v>
      </c>
      <c r="G65" s="21" t="s">
        <v>101</v>
      </c>
      <c r="H65" s="21" t="s">
        <v>101</v>
      </c>
      <c r="I65" s="21" t="s">
        <v>101</v>
      </c>
      <c r="J65" s="38">
        <v>0.00846486</v>
      </c>
    </row>
    <row r="66" spans="1:10" ht="25.5">
      <c r="A66" s="24">
        <v>53</v>
      </c>
      <c r="B66" s="30" t="s">
        <v>156</v>
      </c>
      <c r="C66" s="27" t="s">
        <v>157</v>
      </c>
      <c r="D66" s="27" t="s">
        <v>158</v>
      </c>
      <c r="E66" s="20">
        <v>1334.92</v>
      </c>
      <c r="F66" s="20">
        <v>1334.92</v>
      </c>
      <c r="G66" s="21" t="s">
        <v>101</v>
      </c>
      <c r="H66" s="21" t="s">
        <v>101</v>
      </c>
      <c r="I66" s="21" t="s">
        <v>101</v>
      </c>
      <c r="J66" s="38">
        <v>0.00085306</v>
      </c>
    </row>
    <row r="67" spans="1:10" ht="25.5">
      <c r="A67" s="24">
        <v>54</v>
      </c>
      <c r="B67" s="30" t="s">
        <v>159</v>
      </c>
      <c r="C67" s="27" t="s">
        <v>160</v>
      </c>
      <c r="D67" s="27" t="s">
        <v>161</v>
      </c>
      <c r="E67" s="20">
        <v>1334.92</v>
      </c>
      <c r="F67" s="20">
        <v>1334.92</v>
      </c>
      <c r="G67" s="21" t="s">
        <v>101</v>
      </c>
      <c r="H67" s="21" t="s">
        <v>101</v>
      </c>
      <c r="I67" s="21" t="s">
        <v>101</v>
      </c>
      <c r="J67" s="38">
        <v>0.00043144</v>
      </c>
    </row>
    <row r="68" spans="1:10" ht="25.5">
      <c r="A68" s="24">
        <v>55</v>
      </c>
      <c r="B68" s="30" t="s">
        <v>162</v>
      </c>
      <c r="C68" s="27" t="s">
        <v>163</v>
      </c>
      <c r="D68" s="27" t="s">
        <v>164</v>
      </c>
      <c r="E68" s="20">
        <v>1334.92</v>
      </c>
      <c r="F68" s="20">
        <v>1334.92</v>
      </c>
      <c r="G68" s="21" t="s">
        <v>101</v>
      </c>
      <c r="H68" s="21" t="s">
        <v>101</v>
      </c>
      <c r="I68" s="21" t="s">
        <v>101</v>
      </c>
      <c r="J68" s="38">
        <v>0.00088677</v>
      </c>
    </row>
    <row r="69" spans="1:10" ht="25.5">
      <c r="A69" s="24">
        <v>56</v>
      </c>
      <c r="B69" s="30" t="s">
        <v>165</v>
      </c>
      <c r="C69" s="27" t="s">
        <v>166</v>
      </c>
      <c r="D69" s="27" t="s">
        <v>167</v>
      </c>
      <c r="E69" s="20">
        <v>1334.92</v>
      </c>
      <c r="F69" s="20">
        <v>1334.92</v>
      </c>
      <c r="G69" s="21" t="s">
        <v>101</v>
      </c>
      <c r="H69" s="21" t="s">
        <v>101</v>
      </c>
      <c r="I69" s="21" t="s">
        <v>101</v>
      </c>
      <c r="J69" s="37">
        <v>0.00226799</v>
      </c>
    </row>
    <row r="70" spans="1:10" ht="12.75">
      <c r="A70" s="24">
        <v>57</v>
      </c>
      <c r="B70" s="28" t="s">
        <v>168</v>
      </c>
      <c r="C70" s="27"/>
      <c r="D70" s="27"/>
      <c r="E70" s="20">
        <v>1334.92</v>
      </c>
      <c r="F70" s="20">
        <v>1334.92</v>
      </c>
      <c r="G70" s="21" t="s">
        <v>101</v>
      </c>
      <c r="H70" s="21" t="s">
        <v>101</v>
      </c>
      <c r="I70" s="21" t="s">
        <v>101</v>
      </c>
      <c r="J70" s="36">
        <v>0.23241862</v>
      </c>
    </row>
    <row r="71" spans="1:10" ht="12.75">
      <c r="A71" s="24">
        <v>58</v>
      </c>
      <c r="B71" s="30" t="s">
        <v>169</v>
      </c>
      <c r="C71" s="27" t="s">
        <v>170</v>
      </c>
      <c r="D71" s="27" t="s">
        <v>171</v>
      </c>
      <c r="E71" s="20">
        <v>1334.92</v>
      </c>
      <c r="F71" s="20">
        <v>1334.92</v>
      </c>
      <c r="G71" s="21" t="s">
        <v>101</v>
      </c>
      <c r="H71" s="21" t="s">
        <v>101</v>
      </c>
      <c r="I71" s="21" t="s">
        <v>101</v>
      </c>
      <c r="J71" s="37">
        <v>0.00090632</v>
      </c>
    </row>
    <row r="72" spans="1:10" ht="12.75">
      <c r="A72" s="24">
        <v>59</v>
      </c>
      <c r="B72" s="30" t="s">
        <v>172</v>
      </c>
      <c r="C72" s="27" t="s">
        <v>173</v>
      </c>
      <c r="D72" s="27" t="s">
        <v>174</v>
      </c>
      <c r="E72" s="20">
        <v>1334.92</v>
      </c>
      <c r="F72" s="20">
        <v>1334.92</v>
      </c>
      <c r="G72" s="21" t="s">
        <v>101</v>
      </c>
      <c r="H72" s="21" t="s">
        <v>101</v>
      </c>
      <c r="I72" s="21" t="s">
        <v>101</v>
      </c>
      <c r="J72" s="37">
        <v>9.081E-05</v>
      </c>
    </row>
    <row r="73" spans="1:10" ht="12.75">
      <c r="A73" s="24">
        <v>60</v>
      </c>
      <c r="B73" s="30" t="s">
        <v>175</v>
      </c>
      <c r="C73" s="27" t="s">
        <v>176</v>
      </c>
      <c r="D73" s="27" t="s">
        <v>177</v>
      </c>
      <c r="E73" s="20">
        <v>1334.92</v>
      </c>
      <c r="F73" s="20">
        <v>1334.92</v>
      </c>
      <c r="G73" s="21" t="s">
        <v>101</v>
      </c>
      <c r="H73" s="21" t="s">
        <v>101</v>
      </c>
      <c r="I73" s="21" t="s">
        <v>101</v>
      </c>
      <c r="J73" s="37">
        <v>0.00052017</v>
      </c>
    </row>
    <row r="74" spans="1:10" ht="12.75">
      <c r="A74" s="24">
        <v>61</v>
      </c>
      <c r="B74" s="30" t="s">
        <v>178</v>
      </c>
      <c r="C74" s="27" t="s">
        <v>179</v>
      </c>
      <c r="D74" s="27" t="s">
        <v>180</v>
      </c>
      <c r="E74" s="20">
        <v>1334.92</v>
      </c>
      <c r="F74" s="20">
        <v>1334.92</v>
      </c>
      <c r="G74" s="21" t="s">
        <v>101</v>
      </c>
      <c r="H74" s="21" t="s">
        <v>101</v>
      </c>
      <c r="I74" s="21" t="s">
        <v>101</v>
      </c>
      <c r="J74" s="37">
        <v>0.00043344</v>
      </c>
    </row>
    <row r="75" spans="1:10" ht="12.75">
      <c r="A75" s="24">
        <v>62</v>
      </c>
      <c r="B75" s="30" t="s">
        <v>181</v>
      </c>
      <c r="C75" s="27" t="s">
        <v>182</v>
      </c>
      <c r="D75" s="27" t="s">
        <v>183</v>
      </c>
      <c r="E75" s="20">
        <v>1334.92</v>
      </c>
      <c r="F75" s="20">
        <v>1334.92</v>
      </c>
      <c r="G75" s="21" t="s">
        <v>101</v>
      </c>
      <c r="H75" s="21" t="s">
        <v>101</v>
      </c>
      <c r="I75" s="21" t="s">
        <v>101</v>
      </c>
      <c r="J75" s="37">
        <v>0.00018325</v>
      </c>
    </row>
    <row r="76" spans="1:10" ht="12.75">
      <c r="A76" s="24"/>
      <c r="B76" s="31" t="s">
        <v>184</v>
      </c>
      <c r="C76" s="27"/>
      <c r="D76" s="27"/>
      <c r="E76" s="20"/>
      <c r="F76" s="20"/>
      <c r="G76" s="21"/>
      <c r="H76" s="21"/>
      <c r="I76" s="21"/>
      <c r="J76" s="37"/>
    </row>
    <row r="77" spans="1:10" ht="25.5">
      <c r="A77" s="24">
        <v>63</v>
      </c>
      <c r="B77" s="30" t="s">
        <v>185</v>
      </c>
      <c r="C77" s="27" t="s">
        <v>186</v>
      </c>
      <c r="D77" s="27" t="s">
        <v>187</v>
      </c>
      <c r="E77" s="20">
        <v>1334.92</v>
      </c>
      <c r="F77" s="20">
        <v>1334.92</v>
      </c>
      <c r="G77" s="21" t="s">
        <v>101</v>
      </c>
      <c r="H77" s="21" t="s">
        <v>101</v>
      </c>
      <c r="I77" s="21" t="s">
        <v>101</v>
      </c>
      <c r="J77" s="37">
        <v>0.00601177</v>
      </c>
    </row>
    <row r="78" spans="1:10" ht="12.75">
      <c r="A78" s="24">
        <v>64</v>
      </c>
      <c r="B78" s="30" t="s">
        <v>188</v>
      </c>
      <c r="C78" s="27" t="s">
        <v>189</v>
      </c>
      <c r="D78" s="27" t="s">
        <v>190</v>
      </c>
      <c r="E78" s="20">
        <v>1334.92</v>
      </c>
      <c r="F78" s="20">
        <v>1334.92</v>
      </c>
      <c r="G78" s="21" t="s">
        <v>101</v>
      </c>
      <c r="H78" s="21" t="s">
        <v>101</v>
      </c>
      <c r="I78" s="21" t="s">
        <v>101</v>
      </c>
      <c r="J78" s="37">
        <v>0.0232604</v>
      </c>
    </row>
    <row r="79" spans="1:10" ht="12.75">
      <c r="A79" s="24">
        <v>65</v>
      </c>
      <c r="B79" s="30" t="s">
        <v>191</v>
      </c>
      <c r="C79" s="32" t="s">
        <v>192</v>
      </c>
      <c r="D79" s="32" t="s">
        <v>193</v>
      </c>
      <c r="E79" s="20">
        <v>1334.92</v>
      </c>
      <c r="F79" s="20">
        <v>1334.92</v>
      </c>
      <c r="G79" s="21" t="s">
        <v>101</v>
      </c>
      <c r="H79" s="21" t="s">
        <v>101</v>
      </c>
      <c r="I79" s="21" t="s">
        <v>101</v>
      </c>
      <c r="J79" s="37">
        <v>0.00563422</v>
      </c>
    </row>
    <row r="80" spans="2:10" ht="12.75">
      <c r="B80" s="44" t="s">
        <v>107</v>
      </c>
      <c r="C80" s="44"/>
      <c r="D80" s="44"/>
      <c r="E80" s="44"/>
      <c r="F80" s="44"/>
      <c r="G80" s="44"/>
      <c r="H80" s="44"/>
      <c r="I80" s="44"/>
      <c r="J80" s="44"/>
    </row>
  </sheetData>
  <sheetProtection/>
  <mergeCells count="56">
    <mergeCell ref="A6:J6"/>
    <mergeCell ref="K6:T6"/>
    <mergeCell ref="U6:AD6"/>
    <mergeCell ref="AE6:AN6"/>
    <mergeCell ref="AO6:AX6"/>
    <mergeCell ref="AY6:BH6"/>
    <mergeCell ref="HM6:HV6"/>
    <mergeCell ref="HW6:IF6"/>
    <mergeCell ref="DQ6:DZ6"/>
    <mergeCell ref="EA6:EJ6"/>
    <mergeCell ref="EK6:ET6"/>
    <mergeCell ref="EU6:FD6"/>
    <mergeCell ref="FE6:FN6"/>
    <mergeCell ref="FO6:FX6"/>
    <mergeCell ref="FY6:GH6"/>
    <mergeCell ref="GI6:GR6"/>
    <mergeCell ref="GS6:HB6"/>
    <mergeCell ref="HC6:HL6"/>
    <mergeCell ref="BI6:BR6"/>
    <mergeCell ref="BS6:CB6"/>
    <mergeCell ref="CC6:CL6"/>
    <mergeCell ref="CM6:CV6"/>
    <mergeCell ref="CW6:DF6"/>
    <mergeCell ref="DG6:DP6"/>
    <mergeCell ref="IG6:IP6"/>
    <mergeCell ref="IQ6:IV6"/>
    <mergeCell ref="A7:J7"/>
    <mergeCell ref="K7:T7"/>
    <mergeCell ref="U7:AD7"/>
    <mergeCell ref="AE7:AN7"/>
    <mergeCell ref="AO7:AX7"/>
    <mergeCell ref="AY7:BH7"/>
    <mergeCell ref="BI7:BR7"/>
    <mergeCell ref="BS7:CB7"/>
    <mergeCell ref="IG7:IP7"/>
    <mergeCell ref="IQ7:IV7"/>
    <mergeCell ref="EK7:ET7"/>
    <mergeCell ref="EU7:FD7"/>
    <mergeCell ref="FE7:FN7"/>
    <mergeCell ref="FO7:FX7"/>
    <mergeCell ref="FY7:GH7"/>
    <mergeCell ref="GI7:GR7"/>
    <mergeCell ref="HM7:HV7"/>
    <mergeCell ref="HW7:IF7"/>
    <mergeCell ref="CC7:CL7"/>
    <mergeCell ref="CM7:CV7"/>
    <mergeCell ref="CW7:DF7"/>
    <mergeCell ref="DG7:DP7"/>
    <mergeCell ref="DQ7:DZ7"/>
    <mergeCell ref="EA7:EJ7"/>
    <mergeCell ref="B80:J80"/>
    <mergeCell ref="B12:J12"/>
    <mergeCell ref="A8:J8"/>
    <mergeCell ref="B57:J57"/>
    <mergeCell ref="GS7:HB7"/>
    <mergeCell ref="HC7:HL7"/>
  </mergeCells>
  <printOptions/>
  <pageMargins left="0.5905511811023623" right="0.3937007874015748" top="0.3937007874015748" bottom="0.3937007874015748" header="0.1968503937007874" footer="0.1968503937007874"/>
  <pageSetup fitToHeight="2" horizontalDpi="600" verticalDpi="600" orientation="landscape" paperSize="9" scale="6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view="pageBreakPreview" zoomScale="90" zoomScaleSheetLayoutView="90" zoomScalePageLayoutView="0" workbookViewId="0" topLeftCell="A46">
      <selection activeCell="A82" sqref="A82"/>
    </sheetView>
  </sheetViews>
  <sheetFormatPr defaultColWidth="9.00390625" defaultRowHeight="12.75"/>
  <cols>
    <col min="1" max="1" width="5.875" style="5" customWidth="1"/>
    <col min="2" max="2" width="41.875" style="5" customWidth="1"/>
    <col min="3" max="3" width="30.875" style="5" customWidth="1"/>
    <col min="4" max="4" width="34.00390625" style="5" customWidth="1"/>
    <col min="5" max="5" width="17.375" style="5" customWidth="1"/>
    <col min="6" max="6" width="16.625" style="5" customWidth="1"/>
    <col min="7" max="7" width="15.375" style="5" customWidth="1"/>
    <col min="8" max="8" width="15.00390625" style="5" customWidth="1"/>
    <col min="9" max="9" width="18.75390625" style="5" customWidth="1"/>
    <col min="10" max="10" width="16.875" style="5" customWidth="1"/>
    <col min="11" max="11" width="9.125" style="5" customWidth="1"/>
    <col min="12" max="16384" width="9.125" style="5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4" t="s">
        <v>6</v>
      </c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4" t="s">
        <v>3</v>
      </c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4" t="s">
        <v>7</v>
      </c>
    </row>
    <row r="4" spans="1:10" ht="15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5.75">
      <c r="A5" s="6"/>
      <c r="B5" s="6"/>
      <c r="C5" s="6"/>
      <c r="D5" s="6"/>
      <c r="E5" s="6"/>
      <c r="F5" s="6"/>
      <c r="G5" s="6"/>
      <c r="H5" s="6"/>
      <c r="I5" s="6"/>
      <c r="J5" s="7" t="s">
        <v>8</v>
      </c>
    </row>
    <row r="6" spans="1:256" ht="16.5">
      <c r="A6" s="46" t="s">
        <v>102</v>
      </c>
      <c r="B6" s="46"/>
      <c r="C6" s="46"/>
      <c r="D6" s="46"/>
      <c r="E6" s="46"/>
      <c r="F6" s="46"/>
      <c r="G6" s="46"/>
      <c r="H6" s="46"/>
      <c r="I6" s="46"/>
      <c r="J6" s="46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256" ht="16.5">
      <c r="A7" s="46" t="s">
        <v>103</v>
      </c>
      <c r="B7" s="46"/>
      <c r="C7" s="46"/>
      <c r="D7" s="46"/>
      <c r="E7" s="46"/>
      <c r="F7" s="46"/>
      <c r="G7" s="46"/>
      <c r="H7" s="46"/>
      <c r="I7" s="46"/>
      <c r="J7" s="46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10" ht="16.5">
      <c r="A8" s="46" t="s">
        <v>134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ht="15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s="9" customFormat="1" ht="128.25" customHeight="1">
      <c r="A10" s="8" t="s">
        <v>0</v>
      </c>
      <c r="B10" s="8" t="s">
        <v>1</v>
      </c>
      <c r="C10" s="8" t="s">
        <v>5</v>
      </c>
      <c r="D10" s="8" t="s">
        <v>4</v>
      </c>
      <c r="E10" s="8" t="s">
        <v>10</v>
      </c>
      <c r="F10" s="8" t="s">
        <v>11</v>
      </c>
      <c r="G10" s="8" t="s">
        <v>9</v>
      </c>
      <c r="H10" s="8" t="s">
        <v>12</v>
      </c>
      <c r="I10" s="8" t="s">
        <v>13</v>
      </c>
      <c r="J10" s="8" t="s">
        <v>2</v>
      </c>
    </row>
    <row r="11" spans="1:10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</row>
    <row r="12" spans="1:10" ht="12.75">
      <c r="A12" s="33"/>
      <c r="B12" s="41" t="s">
        <v>194</v>
      </c>
      <c r="C12" s="42"/>
      <c r="D12" s="42"/>
      <c r="E12" s="42"/>
      <c r="F12" s="42"/>
      <c r="G12" s="42"/>
      <c r="H12" s="42"/>
      <c r="I12" s="42"/>
      <c r="J12" s="43"/>
    </row>
    <row r="13" spans="1:10" ht="12.75">
      <c r="A13" s="10">
        <v>1</v>
      </c>
      <c r="B13" s="11" t="s">
        <v>120</v>
      </c>
      <c r="C13" s="12"/>
      <c r="D13" s="12"/>
      <c r="E13" s="13">
        <v>1334.92</v>
      </c>
      <c r="F13" s="13">
        <v>1334.92</v>
      </c>
      <c r="G13" s="14" t="s">
        <v>101</v>
      </c>
      <c r="H13" s="14" t="s">
        <v>101</v>
      </c>
      <c r="I13" s="14" t="s">
        <v>101</v>
      </c>
      <c r="J13" s="14">
        <f>(920+710+1200+960+510+1200)/12-'[2]декабрь'!$F$65</f>
        <v>309.46471498426695</v>
      </c>
    </row>
    <row r="14" spans="1:10" ht="12.75">
      <c r="A14" s="15">
        <v>2</v>
      </c>
      <c r="B14" s="16" t="s">
        <v>14</v>
      </c>
      <c r="C14" s="2" t="s">
        <v>49</v>
      </c>
      <c r="D14" s="2" t="s">
        <v>50</v>
      </c>
      <c r="E14" s="13">
        <v>1334.92</v>
      </c>
      <c r="F14" s="13">
        <v>1334.92</v>
      </c>
      <c r="G14" s="14" t="s">
        <v>101</v>
      </c>
      <c r="H14" s="14" t="s">
        <v>101</v>
      </c>
      <c r="I14" s="14" t="s">
        <v>101</v>
      </c>
      <c r="J14" s="14">
        <f>'[1]проектная производит.'!$E$4-'[2]декабрь'!$F$20</f>
        <v>0.23106599999999997</v>
      </c>
    </row>
    <row r="15" spans="1:10" ht="12.75">
      <c r="A15" s="10">
        <v>3</v>
      </c>
      <c r="B15" s="16" t="s">
        <v>15</v>
      </c>
      <c r="C15" s="2" t="s">
        <v>51</v>
      </c>
      <c r="D15" s="2" t="s">
        <v>52</v>
      </c>
      <c r="E15" s="13">
        <v>1334.92</v>
      </c>
      <c r="F15" s="13">
        <v>1334.92</v>
      </c>
      <c r="G15" s="14" t="s">
        <v>101</v>
      </c>
      <c r="H15" s="14" t="s">
        <v>101</v>
      </c>
      <c r="I15" s="14" t="s">
        <v>101</v>
      </c>
      <c r="J15" s="14">
        <f>'[1]проектная производит.'!$E$5-'[2]декабрь'!$F$21</f>
        <v>0.651077</v>
      </c>
    </row>
    <row r="16" spans="1:10" ht="12.75">
      <c r="A16" s="15">
        <v>4</v>
      </c>
      <c r="B16" s="16" t="s">
        <v>16</v>
      </c>
      <c r="C16" s="2" t="s">
        <v>51</v>
      </c>
      <c r="D16" s="2" t="s">
        <v>53</v>
      </c>
      <c r="E16" s="13">
        <v>1334.92</v>
      </c>
      <c r="F16" s="13">
        <v>1334.92</v>
      </c>
      <c r="G16" s="14" t="s">
        <v>101</v>
      </c>
      <c r="H16" s="14" t="s">
        <v>101</v>
      </c>
      <c r="I16" s="14" t="s">
        <v>101</v>
      </c>
      <c r="J16" s="14">
        <v>0</v>
      </c>
    </row>
    <row r="17" spans="1:10" ht="12.75">
      <c r="A17" s="10">
        <v>5</v>
      </c>
      <c r="B17" s="16" t="s">
        <v>17</v>
      </c>
      <c r="C17" s="2" t="s">
        <v>51</v>
      </c>
      <c r="D17" s="2" t="s">
        <v>54</v>
      </c>
      <c r="E17" s="13">
        <v>1334.92</v>
      </c>
      <c r="F17" s="13">
        <v>1334.92</v>
      </c>
      <c r="G17" s="14" t="s">
        <v>101</v>
      </c>
      <c r="H17" s="14" t="s">
        <v>101</v>
      </c>
      <c r="I17" s="14" t="s">
        <v>101</v>
      </c>
      <c r="J17" s="14">
        <f>'[1]проектная производит.'!$E$7-'[2]декабрь'!$F$23</f>
        <v>0.14326066666666668</v>
      </c>
    </row>
    <row r="18" spans="1:10" ht="12.75">
      <c r="A18" s="15">
        <v>6</v>
      </c>
      <c r="B18" s="16" t="s">
        <v>18</v>
      </c>
      <c r="C18" s="2" t="s">
        <v>55</v>
      </c>
      <c r="D18" s="2" t="s">
        <v>56</v>
      </c>
      <c r="E18" s="13">
        <v>1334.92</v>
      </c>
      <c r="F18" s="13">
        <v>1334.92</v>
      </c>
      <c r="G18" s="14" t="s">
        <v>101</v>
      </c>
      <c r="H18" s="14" t="s">
        <v>101</v>
      </c>
      <c r="I18" s="14" t="s">
        <v>101</v>
      </c>
      <c r="J18" s="14">
        <v>0</v>
      </c>
    </row>
    <row r="19" spans="1:10" ht="12.75">
      <c r="A19" s="10">
        <v>7</v>
      </c>
      <c r="B19" s="16" t="s">
        <v>19</v>
      </c>
      <c r="C19" s="2" t="s">
        <v>58</v>
      </c>
      <c r="D19" s="2" t="s">
        <v>59</v>
      </c>
      <c r="E19" s="13">
        <v>1334.92</v>
      </c>
      <c r="F19" s="13">
        <v>1334.92</v>
      </c>
      <c r="G19" s="14" t="s">
        <v>101</v>
      </c>
      <c r="H19" s="14" t="s">
        <v>101</v>
      </c>
      <c r="I19" s="14" t="s">
        <v>101</v>
      </c>
      <c r="J19" s="14">
        <f>'[1]проектная производит.'!$E$13-'[2]декабрь'!$F$26</f>
        <v>1.1272126666666666</v>
      </c>
    </row>
    <row r="20" spans="1:10" ht="12.75">
      <c r="A20" s="15">
        <v>8</v>
      </c>
      <c r="B20" s="16" t="s">
        <v>20</v>
      </c>
      <c r="C20" s="2" t="s">
        <v>60</v>
      </c>
      <c r="D20" s="2" t="s">
        <v>61</v>
      </c>
      <c r="E20" s="13">
        <v>1334.92</v>
      </c>
      <c r="F20" s="13">
        <v>1334.92</v>
      </c>
      <c r="G20" s="14" t="s">
        <v>101</v>
      </c>
      <c r="H20" s="14" t="s">
        <v>101</v>
      </c>
      <c r="I20" s="14" t="s">
        <v>101</v>
      </c>
      <c r="J20" s="14">
        <f>'[1]проектная производит.'!$E$15-'[2]декабрь'!$F$30</f>
        <v>4.025088666666667</v>
      </c>
    </row>
    <row r="21" spans="1:10" ht="12.75">
      <c r="A21" s="10">
        <v>9</v>
      </c>
      <c r="B21" s="16" t="s">
        <v>21</v>
      </c>
      <c r="C21" s="2" t="s">
        <v>62</v>
      </c>
      <c r="D21" s="2" t="s">
        <v>63</v>
      </c>
      <c r="E21" s="13">
        <v>1334.92</v>
      </c>
      <c r="F21" s="13">
        <v>1334.92</v>
      </c>
      <c r="G21" s="14" t="s">
        <v>101</v>
      </c>
      <c r="H21" s="14" t="s">
        <v>101</v>
      </c>
      <c r="I21" s="14" t="s">
        <v>101</v>
      </c>
      <c r="J21" s="14">
        <f>'[1]проектная производит.'!$E$64-'[2]декабрь'!$F$32</f>
        <v>23.291664</v>
      </c>
    </row>
    <row r="22" spans="1:10" ht="12.75">
      <c r="A22" s="15">
        <v>10</v>
      </c>
      <c r="B22" s="16" t="s">
        <v>22</v>
      </c>
      <c r="C22" s="2" t="s">
        <v>64</v>
      </c>
      <c r="D22" s="2" t="s">
        <v>65</v>
      </c>
      <c r="E22" s="13">
        <v>1334.92</v>
      </c>
      <c r="F22" s="13">
        <v>1334.92</v>
      </c>
      <c r="G22" s="14" t="s">
        <v>101</v>
      </c>
      <c r="H22" s="14" t="s">
        <v>101</v>
      </c>
      <c r="I22" s="14" t="s">
        <v>101</v>
      </c>
      <c r="J22" s="14">
        <f>'[1]проектная производит.'!$E$18-'[2]декабрь'!$F$31</f>
        <v>0.07947966666666667</v>
      </c>
    </row>
    <row r="23" spans="1:10" ht="12.75">
      <c r="A23" s="10">
        <v>11</v>
      </c>
      <c r="B23" s="11" t="s">
        <v>23</v>
      </c>
      <c r="C23" s="2" t="s">
        <v>66</v>
      </c>
      <c r="D23" s="2" t="s">
        <v>124</v>
      </c>
      <c r="E23" s="13">
        <v>1334.92</v>
      </c>
      <c r="F23" s="13">
        <v>1334.92</v>
      </c>
      <c r="G23" s="14" t="s">
        <v>101</v>
      </c>
      <c r="H23" s="14" t="s">
        <v>101</v>
      </c>
      <c r="I23" s="14" t="s">
        <v>101</v>
      </c>
      <c r="J23" s="14">
        <f>'[1]проектная производит.'!$E$19-'[2]декабрь'!$F$34-'[2]декабрь'!$F$33</f>
        <v>0.9568813333333334</v>
      </c>
    </row>
    <row r="24" spans="1:10" ht="12.75">
      <c r="A24" s="15">
        <v>12</v>
      </c>
      <c r="B24" s="17" t="s">
        <v>24</v>
      </c>
      <c r="C24" s="2" t="s">
        <v>67</v>
      </c>
      <c r="D24" s="2" t="s">
        <v>68</v>
      </c>
      <c r="E24" s="13">
        <v>1334.92</v>
      </c>
      <c r="F24" s="13">
        <v>1334.92</v>
      </c>
      <c r="G24" s="14" t="s">
        <v>101</v>
      </c>
      <c r="H24" s="14" t="s">
        <v>101</v>
      </c>
      <c r="I24" s="14" t="s">
        <v>101</v>
      </c>
      <c r="J24" s="14">
        <f>'[1]проектная производит.'!$E$20-'[2]декабрь'!$F$33</f>
        <v>1.1482026666666667</v>
      </c>
    </row>
    <row r="25" spans="1:10" ht="12.75">
      <c r="A25" s="10">
        <v>13</v>
      </c>
      <c r="B25" s="17" t="s">
        <v>25</v>
      </c>
      <c r="C25" s="2" t="s">
        <v>67</v>
      </c>
      <c r="D25" s="2" t="s">
        <v>69</v>
      </c>
      <c r="E25" s="13">
        <v>1334.92</v>
      </c>
      <c r="F25" s="13">
        <v>1334.92</v>
      </c>
      <c r="G25" s="14" t="s">
        <v>101</v>
      </c>
      <c r="H25" s="14" t="s">
        <v>101</v>
      </c>
      <c r="I25" s="14" t="s">
        <v>101</v>
      </c>
      <c r="J25" s="14">
        <v>0</v>
      </c>
    </row>
    <row r="26" spans="1:10" ht="12.75">
      <c r="A26" s="15">
        <v>14</v>
      </c>
      <c r="B26" s="16" t="s">
        <v>26</v>
      </c>
      <c r="C26" s="2" t="s">
        <v>70</v>
      </c>
      <c r="D26" s="2" t="s">
        <v>71</v>
      </c>
      <c r="E26" s="13">
        <v>1334.92</v>
      </c>
      <c r="F26" s="13">
        <v>1334.92</v>
      </c>
      <c r="G26" s="14" t="s">
        <v>101</v>
      </c>
      <c r="H26" s="14" t="s">
        <v>101</v>
      </c>
      <c r="I26" s="14" t="s">
        <v>101</v>
      </c>
      <c r="J26" s="14">
        <f>'[1]проектная производит.'!$E$22-'[2]декабрь'!$F$35</f>
        <v>8.053545666666666</v>
      </c>
    </row>
    <row r="27" spans="1:10" ht="12.75">
      <c r="A27" s="10">
        <v>15</v>
      </c>
      <c r="B27" s="16" t="s">
        <v>27</v>
      </c>
      <c r="C27" s="2" t="s">
        <v>72</v>
      </c>
      <c r="D27" s="2" t="s">
        <v>73</v>
      </c>
      <c r="E27" s="13">
        <v>1334.92</v>
      </c>
      <c r="F27" s="13">
        <v>1334.92</v>
      </c>
      <c r="G27" s="14" t="s">
        <v>101</v>
      </c>
      <c r="H27" s="14" t="s">
        <v>101</v>
      </c>
      <c r="I27" s="14" t="s">
        <v>101</v>
      </c>
      <c r="J27" s="14">
        <v>0</v>
      </c>
    </row>
    <row r="28" spans="1:10" ht="12.75">
      <c r="A28" s="15">
        <v>16</v>
      </c>
      <c r="B28" s="11" t="s">
        <v>28</v>
      </c>
      <c r="C28" s="2" t="s">
        <v>74</v>
      </c>
      <c r="D28" s="2" t="s">
        <v>75</v>
      </c>
      <c r="E28" s="13">
        <v>1334.92</v>
      </c>
      <c r="F28" s="13">
        <v>1334.92</v>
      </c>
      <c r="G28" s="14" t="s">
        <v>101</v>
      </c>
      <c r="H28" s="14" t="s">
        <v>101</v>
      </c>
      <c r="I28" s="14" t="s">
        <v>101</v>
      </c>
      <c r="J28" s="14">
        <f>'[1]проектная производит.'!$E$27+'[2]декабрь'!$F$38</f>
        <v>42.22988566666667</v>
      </c>
    </row>
    <row r="29" spans="1:10" ht="12.75">
      <c r="A29" s="10">
        <v>17</v>
      </c>
      <c r="B29" s="16" t="s">
        <v>29</v>
      </c>
      <c r="C29" s="2" t="s">
        <v>76</v>
      </c>
      <c r="D29" s="2" t="s">
        <v>77</v>
      </c>
      <c r="E29" s="13">
        <v>1334.92</v>
      </c>
      <c r="F29" s="13">
        <v>1334.92</v>
      </c>
      <c r="G29" s="14" t="s">
        <v>101</v>
      </c>
      <c r="H29" s="14" t="s">
        <v>101</v>
      </c>
      <c r="I29" s="14" t="s">
        <v>101</v>
      </c>
      <c r="J29" s="14">
        <v>0</v>
      </c>
    </row>
    <row r="30" spans="1:10" ht="12.75">
      <c r="A30" s="15">
        <v>18</v>
      </c>
      <c r="B30" s="11" t="s">
        <v>30</v>
      </c>
      <c r="C30" s="2" t="s">
        <v>76</v>
      </c>
      <c r="D30" s="2" t="s">
        <v>78</v>
      </c>
      <c r="E30" s="13">
        <v>1334.92</v>
      </c>
      <c r="F30" s="13">
        <v>1334.92</v>
      </c>
      <c r="G30" s="14" t="s">
        <v>101</v>
      </c>
      <c r="H30" s="14" t="s">
        <v>101</v>
      </c>
      <c r="I30" s="14" t="s">
        <v>101</v>
      </c>
      <c r="J30" s="14">
        <f>'[1]проектная производит.'!$E$30-'[2]декабрь'!$F$39</f>
        <v>14.225105666666666</v>
      </c>
    </row>
    <row r="31" spans="1:10" ht="12.75">
      <c r="A31" s="10">
        <v>19</v>
      </c>
      <c r="B31" s="16" t="s">
        <v>31</v>
      </c>
      <c r="C31" s="2" t="s">
        <v>76</v>
      </c>
      <c r="D31" s="2" t="s">
        <v>79</v>
      </c>
      <c r="E31" s="13">
        <v>1334.92</v>
      </c>
      <c r="F31" s="13">
        <v>1334.92</v>
      </c>
      <c r="G31" s="14" t="s">
        <v>101</v>
      </c>
      <c r="H31" s="14" t="s">
        <v>101</v>
      </c>
      <c r="I31" s="14" t="s">
        <v>101</v>
      </c>
      <c r="J31" s="14">
        <f>'[1]проектная производит.'!$E$31-'[2]декабрь'!$F$39</f>
        <v>0.10010566666666665</v>
      </c>
    </row>
    <row r="32" spans="1:10" ht="12.75">
      <c r="A32" s="15">
        <v>20</v>
      </c>
      <c r="B32" s="11" t="s">
        <v>32</v>
      </c>
      <c r="C32" s="2" t="s">
        <v>76</v>
      </c>
      <c r="D32" s="2" t="s">
        <v>80</v>
      </c>
      <c r="E32" s="13">
        <v>1334.92</v>
      </c>
      <c r="F32" s="13">
        <v>1334.92</v>
      </c>
      <c r="G32" s="14" t="s">
        <v>101</v>
      </c>
      <c r="H32" s="14" t="s">
        <v>101</v>
      </c>
      <c r="I32" s="14" t="s">
        <v>101</v>
      </c>
      <c r="J32" s="14">
        <f>'[1]проектная производит.'!$E$32-'[2]декабрь'!$F$36</f>
        <v>13.298368</v>
      </c>
    </row>
    <row r="33" spans="1:10" ht="12.75">
      <c r="A33" s="10">
        <v>21</v>
      </c>
      <c r="B33" s="16" t="s">
        <v>33</v>
      </c>
      <c r="C33" s="2" t="s">
        <v>32</v>
      </c>
      <c r="D33" s="2" t="s">
        <v>81</v>
      </c>
      <c r="E33" s="13">
        <v>1334.92</v>
      </c>
      <c r="F33" s="13">
        <v>1334.92</v>
      </c>
      <c r="G33" s="14" t="s">
        <v>101</v>
      </c>
      <c r="H33" s="14" t="s">
        <v>101</v>
      </c>
      <c r="I33" s="14" t="s">
        <v>101</v>
      </c>
      <c r="J33" s="14">
        <f>'[1]проектная производит.'!$E$33-'[2]декабрь'!$F$36</f>
        <v>0.2775346666666667</v>
      </c>
    </row>
    <row r="34" spans="1:10" ht="12.75">
      <c r="A34" s="15">
        <v>22</v>
      </c>
      <c r="B34" s="11" t="s">
        <v>34</v>
      </c>
      <c r="C34" s="2" t="s">
        <v>82</v>
      </c>
      <c r="D34" s="2" t="s">
        <v>121</v>
      </c>
      <c r="E34" s="13">
        <v>1334.92</v>
      </c>
      <c r="F34" s="13">
        <v>1334.92</v>
      </c>
      <c r="G34" s="14" t="s">
        <v>101</v>
      </c>
      <c r="H34" s="14" t="s">
        <v>101</v>
      </c>
      <c r="I34" s="14" t="s">
        <v>101</v>
      </c>
      <c r="J34" s="14">
        <f>'[1]проектная производит.'!$E$34-'[2]декабрь'!$F$27-'[2]декабрь'!$F$28-'[2]декабрь'!$F$29</f>
        <v>9.17124418567607</v>
      </c>
    </row>
    <row r="35" spans="1:10" ht="12.75">
      <c r="A35" s="10">
        <v>23</v>
      </c>
      <c r="B35" s="16" t="s">
        <v>35</v>
      </c>
      <c r="C35" s="2" t="s">
        <v>83</v>
      </c>
      <c r="D35" s="2" t="s">
        <v>84</v>
      </c>
      <c r="E35" s="13">
        <v>1334.92</v>
      </c>
      <c r="F35" s="13">
        <v>1334.92</v>
      </c>
      <c r="G35" s="14" t="s">
        <v>101</v>
      </c>
      <c r="H35" s="14" t="s">
        <v>101</v>
      </c>
      <c r="I35" s="14" t="s">
        <v>101</v>
      </c>
      <c r="J35" s="14">
        <f>'[1]проектная производит.'!$E$35-'[2]декабрь'!$F$27</f>
        <v>0.47522166666666665</v>
      </c>
    </row>
    <row r="36" spans="1:10" ht="12.75">
      <c r="A36" s="15">
        <v>24</v>
      </c>
      <c r="B36" s="16" t="s">
        <v>36</v>
      </c>
      <c r="C36" s="2" t="s">
        <v>83</v>
      </c>
      <c r="D36" s="2" t="s">
        <v>85</v>
      </c>
      <c r="E36" s="13">
        <v>1334.92</v>
      </c>
      <c r="F36" s="13">
        <v>1334.92</v>
      </c>
      <c r="G36" s="14" t="s">
        <v>101</v>
      </c>
      <c r="H36" s="14" t="s">
        <v>101</v>
      </c>
      <c r="I36" s="14" t="s">
        <v>101</v>
      </c>
      <c r="J36" s="14">
        <f>'[1]проектная производит.'!$E$36-'[2]декабрь'!$F$28</f>
        <v>0.5383136666666667</v>
      </c>
    </row>
    <row r="37" spans="1:10" ht="12.75">
      <c r="A37" s="10">
        <v>25</v>
      </c>
      <c r="B37" s="16" t="s">
        <v>109</v>
      </c>
      <c r="C37" s="2" t="s">
        <v>83</v>
      </c>
      <c r="D37" s="16" t="s">
        <v>110</v>
      </c>
      <c r="E37" s="13">
        <v>1334.92</v>
      </c>
      <c r="F37" s="13">
        <v>1334.92</v>
      </c>
      <c r="G37" s="14" t="s">
        <v>101</v>
      </c>
      <c r="H37" s="14" t="s">
        <v>101</v>
      </c>
      <c r="I37" s="14" t="s">
        <v>101</v>
      </c>
      <c r="J37" s="14">
        <f>'[1]проектная производит.'!$E$55-'[2]декабрь'!$F$29</f>
        <v>0.09202902778133355</v>
      </c>
    </row>
    <row r="38" spans="1:10" ht="12.75">
      <c r="A38" s="15">
        <v>26</v>
      </c>
      <c r="B38" s="16" t="s">
        <v>37</v>
      </c>
      <c r="C38" s="2" t="s">
        <v>86</v>
      </c>
      <c r="D38" s="2" t="s">
        <v>87</v>
      </c>
      <c r="E38" s="13">
        <v>1334.92</v>
      </c>
      <c r="F38" s="13">
        <v>1334.92</v>
      </c>
      <c r="G38" s="14" t="s">
        <v>101</v>
      </c>
      <c r="H38" s="14" t="s">
        <v>101</v>
      </c>
      <c r="I38" s="14" t="s">
        <v>101</v>
      </c>
      <c r="J38" s="14">
        <f>'[1]проектная производит.'!$E$37-'[2]декабрь'!$F$41</f>
        <v>46.666666666666664</v>
      </c>
    </row>
    <row r="39" spans="1:10" ht="12.75">
      <c r="A39" s="10">
        <v>27</v>
      </c>
      <c r="B39" s="11" t="s">
        <v>38</v>
      </c>
      <c r="C39" s="2" t="s">
        <v>57</v>
      </c>
      <c r="D39" s="2" t="s">
        <v>88</v>
      </c>
      <c r="E39" s="13">
        <v>1334.92</v>
      </c>
      <c r="F39" s="13">
        <v>1334.92</v>
      </c>
      <c r="G39" s="14" t="s">
        <v>101</v>
      </c>
      <c r="H39" s="14" t="s">
        <v>101</v>
      </c>
      <c r="I39" s="14" t="s">
        <v>101</v>
      </c>
      <c r="J39" s="14">
        <f>'[1]проектная производит.'!$E$38-'[2]декабрь'!$F$42</f>
        <v>39.830301</v>
      </c>
    </row>
    <row r="40" spans="1:10" ht="12.75">
      <c r="A40" s="15">
        <v>28</v>
      </c>
      <c r="B40" s="16" t="s">
        <v>39</v>
      </c>
      <c r="C40" s="2" t="s">
        <v>89</v>
      </c>
      <c r="D40" s="2" t="s">
        <v>90</v>
      </c>
      <c r="E40" s="13">
        <v>1334.92</v>
      </c>
      <c r="F40" s="13">
        <v>1334.92</v>
      </c>
      <c r="G40" s="14" t="s">
        <v>101</v>
      </c>
      <c r="H40" s="14" t="s">
        <v>101</v>
      </c>
      <c r="I40" s="14" t="s">
        <v>101</v>
      </c>
      <c r="J40" s="14">
        <f>'[1]проектная производит.'!$E$39-'[2]декабрь'!$F$42</f>
        <v>3.1303009999999993</v>
      </c>
    </row>
    <row r="41" spans="1:10" ht="12.75">
      <c r="A41" s="10">
        <v>29</v>
      </c>
      <c r="B41" s="11" t="s">
        <v>40</v>
      </c>
      <c r="C41" s="2" t="s">
        <v>89</v>
      </c>
      <c r="D41" s="2" t="s">
        <v>41</v>
      </c>
      <c r="E41" s="13">
        <v>1334.92</v>
      </c>
      <c r="F41" s="13">
        <v>1334.92</v>
      </c>
      <c r="G41" s="14" t="s">
        <v>101</v>
      </c>
      <c r="H41" s="14" t="s">
        <v>101</v>
      </c>
      <c r="I41" s="14" t="s">
        <v>101</v>
      </c>
      <c r="J41" s="14">
        <f>'[1]проектная производит.'!$E$40-'[2]декабрь'!$F$43-'[2]декабрь'!$F$44-'[2]декабрь'!$F$45-'[2]декабрь'!$F$46-'[2]декабрь'!$F$47-'[2]декабрь'!$F$48-'[2]декабрь'!$F$49-'[2]декабрь'!$F$50-'[2]декабрь'!$F$51-'[2]декабрь'!$F$52-'[2]декабрь'!$F$53</f>
        <v>34.192550999999995</v>
      </c>
    </row>
    <row r="42" spans="1:10" ht="12.75">
      <c r="A42" s="15">
        <v>30</v>
      </c>
      <c r="B42" s="11" t="s">
        <v>41</v>
      </c>
      <c r="C42" s="2" t="s">
        <v>91</v>
      </c>
      <c r="D42" s="2" t="s">
        <v>92</v>
      </c>
      <c r="E42" s="13">
        <v>1334.92</v>
      </c>
      <c r="F42" s="13">
        <v>1334.92</v>
      </c>
      <c r="G42" s="14" t="s">
        <v>101</v>
      </c>
      <c r="H42" s="14" t="s">
        <v>101</v>
      </c>
      <c r="I42" s="14" t="s">
        <v>101</v>
      </c>
      <c r="J42" s="14">
        <f>'[1]проектная производит.'!$E$41-'[2]декабрь'!$F$51</f>
        <v>2.967475333333333</v>
      </c>
    </row>
    <row r="43" spans="1:10" ht="12.75">
      <c r="A43" s="15">
        <v>31</v>
      </c>
      <c r="B43" s="16" t="s">
        <v>42</v>
      </c>
      <c r="C43" s="2" t="s">
        <v>41</v>
      </c>
      <c r="D43" s="2" t="s">
        <v>93</v>
      </c>
      <c r="E43" s="13">
        <v>1334.92</v>
      </c>
      <c r="F43" s="13">
        <v>1334.92</v>
      </c>
      <c r="G43" s="14" t="s">
        <v>101</v>
      </c>
      <c r="H43" s="14" t="s">
        <v>101</v>
      </c>
      <c r="I43" s="14" t="s">
        <v>101</v>
      </c>
      <c r="J43" s="14">
        <f>'[1]проектная производит.'!$E$43-'[2]декабрь'!$F$43</f>
        <v>2.661296</v>
      </c>
    </row>
    <row r="44" spans="1:10" ht="12.75">
      <c r="A44" s="15">
        <v>32</v>
      </c>
      <c r="B44" s="16" t="s">
        <v>43</v>
      </c>
      <c r="C44" s="2" t="s">
        <v>41</v>
      </c>
      <c r="D44" s="2" t="s">
        <v>94</v>
      </c>
      <c r="E44" s="13">
        <v>1334.92</v>
      </c>
      <c r="F44" s="13">
        <v>1334.92</v>
      </c>
      <c r="G44" s="14" t="s">
        <v>101</v>
      </c>
      <c r="H44" s="14" t="s">
        <v>101</v>
      </c>
      <c r="I44" s="14" t="s">
        <v>101</v>
      </c>
      <c r="J44" s="14">
        <f>'[1]проектная производит.'!$E$44-'[2]декабрь'!$F$46</f>
        <v>1.029188</v>
      </c>
    </row>
    <row r="45" spans="1:10" ht="12.75">
      <c r="A45" s="15">
        <v>33</v>
      </c>
      <c r="B45" s="16" t="s">
        <v>44</v>
      </c>
      <c r="C45" s="18" t="s">
        <v>41</v>
      </c>
      <c r="D45" s="18" t="s">
        <v>95</v>
      </c>
      <c r="E45" s="13">
        <v>1334.92</v>
      </c>
      <c r="F45" s="13">
        <v>1334.92</v>
      </c>
      <c r="G45" s="14" t="s">
        <v>101</v>
      </c>
      <c r="H45" s="14" t="s">
        <v>101</v>
      </c>
      <c r="I45" s="14" t="s">
        <v>101</v>
      </c>
      <c r="J45" s="14">
        <f>'[1]проектная производит.'!$E$45-'[2]декабрь'!$F$44</f>
        <v>1.1435809999999997</v>
      </c>
    </row>
    <row r="46" spans="1:10" ht="12.75">
      <c r="A46" s="15">
        <v>34</v>
      </c>
      <c r="B46" s="16" t="s">
        <v>127</v>
      </c>
      <c r="C46" s="18" t="s">
        <v>41</v>
      </c>
      <c r="D46" s="18" t="s">
        <v>123</v>
      </c>
      <c r="E46" s="20">
        <v>1334.92</v>
      </c>
      <c r="F46" s="20">
        <v>1334.92</v>
      </c>
      <c r="G46" s="21" t="s">
        <v>101</v>
      </c>
      <c r="H46" s="21" t="s">
        <v>101</v>
      </c>
      <c r="I46" s="21" t="s">
        <v>101</v>
      </c>
      <c r="J46" s="14">
        <f>'[1]проектная производит.'!$E$59-'[2]декабрь'!$F$45</f>
        <v>1.1619894187582562</v>
      </c>
    </row>
    <row r="47" spans="1:10" ht="25.5">
      <c r="A47" s="15">
        <v>35</v>
      </c>
      <c r="B47" s="16" t="s">
        <v>128</v>
      </c>
      <c r="C47" s="18" t="s">
        <v>41</v>
      </c>
      <c r="D47" s="18" t="s">
        <v>129</v>
      </c>
      <c r="E47" s="20">
        <v>1334.92</v>
      </c>
      <c r="F47" s="20">
        <v>1334.92</v>
      </c>
      <c r="G47" s="21" t="s">
        <v>101</v>
      </c>
      <c r="H47" s="21" t="s">
        <v>101</v>
      </c>
      <c r="I47" s="21" t="s">
        <v>101</v>
      </c>
      <c r="J47" s="21">
        <f>'[1]проектная производит.'!$D$62</f>
        <v>17.137914893617022</v>
      </c>
    </row>
    <row r="48" spans="1:10" ht="12.75">
      <c r="A48" s="15">
        <v>36</v>
      </c>
      <c r="B48" s="16" t="s">
        <v>45</v>
      </c>
      <c r="C48" s="2" t="s">
        <v>41</v>
      </c>
      <c r="D48" s="2" t="s">
        <v>96</v>
      </c>
      <c r="E48" s="20">
        <v>1334.92</v>
      </c>
      <c r="F48" s="20">
        <v>1334.92</v>
      </c>
      <c r="G48" s="21" t="s">
        <v>101</v>
      </c>
      <c r="H48" s="21" t="s">
        <v>101</v>
      </c>
      <c r="I48" s="21" t="s">
        <v>101</v>
      </c>
      <c r="J48" s="21">
        <f>'[1]проектная производит.'!$E$46-'[2]декабрь'!$F$47</f>
        <v>3.312306000000001</v>
      </c>
    </row>
    <row r="49" spans="1:10" ht="12.75">
      <c r="A49" s="15">
        <v>37</v>
      </c>
      <c r="B49" s="11" t="s">
        <v>111</v>
      </c>
      <c r="C49" s="2" t="s">
        <v>41</v>
      </c>
      <c r="D49" s="2" t="s">
        <v>108</v>
      </c>
      <c r="E49" s="20">
        <v>1334.92</v>
      </c>
      <c r="F49" s="20">
        <v>1334.92</v>
      </c>
      <c r="G49" s="21" t="s">
        <v>101</v>
      </c>
      <c r="H49" s="21" t="s">
        <v>101</v>
      </c>
      <c r="I49" s="21" t="s">
        <v>101</v>
      </c>
      <c r="J49" s="14">
        <f>'[1]проектная производит.'!$E$42-'[2]декабрь'!$F$52-'[2]декабрь'!$F$53</f>
        <v>35.15587233333333</v>
      </c>
    </row>
    <row r="50" spans="1:10" ht="12.75">
      <c r="A50" s="15">
        <v>38</v>
      </c>
      <c r="B50" s="16" t="s">
        <v>46</v>
      </c>
      <c r="C50" s="2" t="s">
        <v>105</v>
      </c>
      <c r="D50" s="2" t="s">
        <v>97</v>
      </c>
      <c r="E50" s="20">
        <v>1334.92</v>
      </c>
      <c r="F50" s="20">
        <v>1334.92</v>
      </c>
      <c r="G50" s="21" t="s">
        <v>101</v>
      </c>
      <c r="H50" s="21" t="s">
        <v>101</v>
      </c>
      <c r="I50" s="21" t="s">
        <v>101</v>
      </c>
      <c r="J50" s="14">
        <f>'[1]проектная производит.'!$E$47-'[2]декабрь'!$F$52</f>
        <v>1.020455</v>
      </c>
    </row>
    <row r="51" spans="1:10" ht="12.75">
      <c r="A51" s="15">
        <v>39</v>
      </c>
      <c r="B51" s="16" t="s">
        <v>130</v>
      </c>
      <c r="C51" s="2" t="s">
        <v>105</v>
      </c>
      <c r="D51" s="2" t="s">
        <v>132</v>
      </c>
      <c r="E51" s="20">
        <v>1334.92</v>
      </c>
      <c r="F51" s="20">
        <v>1334.92</v>
      </c>
      <c r="G51" s="21" t="s">
        <v>101</v>
      </c>
      <c r="H51" s="21" t="s">
        <v>101</v>
      </c>
      <c r="I51" s="21" t="s">
        <v>101</v>
      </c>
      <c r="J51" s="14">
        <f>'[1]проектная производит.'!$D$60</f>
        <v>17.28</v>
      </c>
    </row>
    <row r="52" spans="1:10" ht="12.75">
      <c r="A52" s="15">
        <v>40</v>
      </c>
      <c r="B52" s="16" t="s">
        <v>131</v>
      </c>
      <c r="C52" s="2" t="s">
        <v>105</v>
      </c>
      <c r="D52" s="2" t="s">
        <v>133</v>
      </c>
      <c r="E52" s="20">
        <v>1334.92</v>
      </c>
      <c r="F52" s="20">
        <v>1334.92</v>
      </c>
      <c r="G52" s="21" t="s">
        <v>101</v>
      </c>
      <c r="H52" s="21" t="s">
        <v>101</v>
      </c>
      <c r="I52" s="21" t="s">
        <v>101</v>
      </c>
      <c r="J52" s="14">
        <f>'[1]проектная производит.'!$D$61-'[2]декабрь'!$F$53</f>
        <v>30.987084000000003</v>
      </c>
    </row>
    <row r="53" spans="1:10" ht="12.75">
      <c r="A53" s="15">
        <v>41</v>
      </c>
      <c r="B53" s="16" t="s">
        <v>104</v>
      </c>
      <c r="C53" s="2" t="s">
        <v>105</v>
      </c>
      <c r="D53" s="2" t="s">
        <v>106</v>
      </c>
      <c r="E53" s="13">
        <v>1334.92</v>
      </c>
      <c r="F53" s="13">
        <v>1334.92</v>
      </c>
      <c r="G53" s="14" t="s">
        <v>101</v>
      </c>
      <c r="H53" s="14" t="s">
        <v>101</v>
      </c>
      <c r="I53" s="14" t="s">
        <v>101</v>
      </c>
      <c r="J53" s="14">
        <f>'[1]проектная производит.'!$E$51-'[2]декабрь'!$F$53</f>
        <v>10.912084000000002</v>
      </c>
    </row>
    <row r="54" spans="1:10" ht="12.75" customHeight="1">
      <c r="A54" s="15">
        <v>42</v>
      </c>
      <c r="B54" s="1" t="s">
        <v>112</v>
      </c>
      <c r="C54" s="2" t="s">
        <v>41</v>
      </c>
      <c r="D54" s="2" t="s">
        <v>122</v>
      </c>
      <c r="E54" s="13">
        <v>1334.92</v>
      </c>
      <c r="F54" s="13">
        <v>1334.92</v>
      </c>
      <c r="G54" s="14" t="s">
        <v>101</v>
      </c>
      <c r="H54" s="14" t="s">
        <v>101</v>
      </c>
      <c r="I54" s="14" t="s">
        <v>101</v>
      </c>
      <c r="J54" s="14">
        <f>'[1]проектная производит.'!$E$50-'[2]декабрь'!$F$51-'[2]декабрь'!$F$48-'[2]декабрь'!$F$49-'[2]декабрь'!$F$50</f>
        <v>21.819571</v>
      </c>
    </row>
    <row r="55" spans="1:10" ht="12.75" customHeight="1">
      <c r="A55" s="15">
        <v>43</v>
      </c>
      <c r="B55" s="16" t="s">
        <v>47</v>
      </c>
      <c r="C55" s="2" t="s">
        <v>112</v>
      </c>
      <c r="D55" s="2" t="s">
        <v>98</v>
      </c>
      <c r="E55" s="13">
        <v>1334.92</v>
      </c>
      <c r="F55" s="13">
        <v>1334.92</v>
      </c>
      <c r="G55" s="14" t="s">
        <v>101</v>
      </c>
      <c r="H55" s="14" t="s">
        <v>101</v>
      </c>
      <c r="I55" s="14" t="s">
        <v>101</v>
      </c>
      <c r="J55" s="14">
        <f>'[1]проектная производит.'!$E$49-'[2]декабрь'!$F$51</f>
        <v>0.7837253333333334</v>
      </c>
    </row>
    <row r="56" spans="1:10" ht="12.75" customHeight="1">
      <c r="A56" s="15">
        <v>44</v>
      </c>
      <c r="B56" s="16" t="s">
        <v>113</v>
      </c>
      <c r="C56" s="2" t="s">
        <v>112</v>
      </c>
      <c r="D56" s="16" t="s">
        <v>114</v>
      </c>
      <c r="E56" s="13">
        <v>1334.92</v>
      </c>
      <c r="F56" s="13">
        <v>1334.92</v>
      </c>
      <c r="G56" s="14" t="s">
        <v>101</v>
      </c>
      <c r="H56" s="14" t="s">
        <v>101</v>
      </c>
      <c r="I56" s="14" t="s">
        <v>101</v>
      </c>
      <c r="J56" s="14">
        <f>'[1]проектная производит.'!$E$56-'[2]декабрь'!$F$48</f>
        <v>0.6466026882430647</v>
      </c>
    </row>
    <row r="57" spans="1:10" ht="12.75" customHeight="1">
      <c r="A57" s="15">
        <v>45</v>
      </c>
      <c r="B57" s="16" t="s">
        <v>115</v>
      </c>
      <c r="C57" s="2" t="s">
        <v>112</v>
      </c>
      <c r="D57" s="16" t="s">
        <v>116</v>
      </c>
      <c r="E57" s="13">
        <v>1334.92</v>
      </c>
      <c r="F57" s="13">
        <v>1334.92</v>
      </c>
      <c r="G57" s="14" t="s">
        <v>101</v>
      </c>
      <c r="H57" s="14" t="s">
        <v>101</v>
      </c>
      <c r="I57" s="14" t="s">
        <v>101</v>
      </c>
      <c r="J57" s="14">
        <f>'[1]проектная производит.'!$E$57-'[2]декабрь'!$F$49</f>
        <v>0.9749968348745043</v>
      </c>
    </row>
    <row r="58" spans="1:10" ht="12.75" customHeight="1">
      <c r="A58" s="15">
        <v>46</v>
      </c>
      <c r="B58" s="16" t="s">
        <v>117</v>
      </c>
      <c r="C58" s="2" t="s">
        <v>112</v>
      </c>
      <c r="D58" s="16" t="s">
        <v>118</v>
      </c>
      <c r="E58" s="13">
        <v>1334.92</v>
      </c>
      <c r="F58" s="13">
        <v>1334.92</v>
      </c>
      <c r="G58" s="14" t="s">
        <v>101</v>
      </c>
      <c r="H58" s="14" t="s">
        <v>101</v>
      </c>
      <c r="I58" s="14" t="s">
        <v>101</v>
      </c>
      <c r="J58" s="14">
        <f>'[1]проектная производит.'!$E$58-'[2]декабрь'!$F$50</f>
        <v>0.05372049405548218</v>
      </c>
    </row>
    <row r="59" spans="1:10" ht="12.75" customHeight="1">
      <c r="A59" s="15">
        <v>47</v>
      </c>
      <c r="B59" s="16" t="s">
        <v>48</v>
      </c>
      <c r="C59" s="19" t="s">
        <v>99</v>
      </c>
      <c r="D59" s="19" t="s">
        <v>100</v>
      </c>
      <c r="E59" s="13">
        <v>1978.4</v>
      </c>
      <c r="F59" s="13">
        <v>1978.4</v>
      </c>
      <c r="G59" s="14" t="s">
        <v>101</v>
      </c>
      <c r="H59" s="14" t="s">
        <v>101</v>
      </c>
      <c r="I59" s="14" t="s">
        <v>101</v>
      </c>
      <c r="J59" s="14">
        <f>'[1]проектная производит.'!$E$53-'[2]декабрь'!$F$67</f>
        <v>24.56683186</v>
      </c>
    </row>
    <row r="60" spans="1:10" ht="12.75" customHeight="1">
      <c r="A60" s="23"/>
      <c r="B60" s="40" t="s">
        <v>136</v>
      </c>
      <c r="C60" s="40"/>
      <c r="D60" s="40"/>
      <c r="E60" s="40"/>
      <c r="F60" s="40"/>
      <c r="G60" s="40"/>
      <c r="H60" s="40"/>
      <c r="I60" s="40"/>
      <c r="J60" s="40"/>
    </row>
    <row r="61" spans="1:10" ht="12.75">
      <c r="A61" s="24">
        <v>48</v>
      </c>
      <c r="B61" s="25" t="s">
        <v>57</v>
      </c>
      <c r="C61" s="26"/>
      <c r="D61" s="26"/>
      <c r="E61" s="20">
        <v>1334.92</v>
      </c>
      <c r="F61" s="20">
        <v>1334.92</v>
      </c>
      <c r="G61" s="21" t="s">
        <v>101</v>
      </c>
      <c r="H61" s="21" t="s">
        <v>101</v>
      </c>
      <c r="I61" s="21" t="s">
        <v>101</v>
      </c>
      <c r="J61" s="36">
        <v>0.52839</v>
      </c>
    </row>
    <row r="62" spans="1:10" ht="12.75">
      <c r="A62" s="24">
        <v>49</v>
      </c>
      <c r="B62" s="27" t="s">
        <v>137</v>
      </c>
      <c r="C62" s="27" t="s">
        <v>138</v>
      </c>
      <c r="D62" s="27" t="s">
        <v>139</v>
      </c>
      <c r="E62" s="20">
        <v>1334.92</v>
      </c>
      <c r="F62" s="20">
        <v>1334.92</v>
      </c>
      <c r="G62" s="21" t="s">
        <v>101</v>
      </c>
      <c r="H62" s="21" t="s">
        <v>101</v>
      </c>
      <c r="I62" s="21" t="s">
        <v>101</v>
      </c>
      <c r="J62" s="37">
        <v>0.00019992</v>
      </c>
    </row>
    <row r="63" spans="1:10" ht="12.75">
      <c r="A63" s="24">
        <v>50</v>
      </c>
      <c r="B63" s="28" t="s">
        <v>140</v>
      </c>
      <c r="C63" s="29"/>
      <c r="D63" s="29"/>
      <c r="E63" s="20">
        <v>1334.92</v>
      </c>
      <c r="F63" s="20">
        <v>1334.92</v>
      </c>
      <c r="G63" s="21" t="s">
        <v>101</v>
      </c>
      <c r="H63" s="21" t="s">
        <v>101</v>
      </c>
      <c r="I63" s="21" t="s">
        <v>101</v>
      </c>
      <c r="J63" s="38">
        <v>1.34539</v>
      </c>
    </row>
    <row r="64" spans="1:10" ht="25.5">
      <c r="A64" s="24">
        <v>51</v>
      </c>
      <c r="B64" s="30" t="s">
        <v>141</v>
      </c>
      <c r="C64" s="27" t="s">
        <v>142</v>
      </c>
      <c r="D64" s="27" t="s">
        <v>143</v>
      </c>
      <c r="E64" s="20">
        <v>1334.92</v>
      </c>
      <c r="F64" s="20">
        <v>1334.92</v>
      </c>
      <c r="G64" s="21" t="s">
        <v>101</v>
      </c>
      <c r="H64" s="21" t="s">
        <v>101</v>
      </c>
      <c r="I64" s="21" t="s">
        <v>101</v>
      </c>
      <c r="J64" s="38">
        <v>0.08485566</v>
      </c>
    </row>
    <row r="65" spans="1:10" ht="12.75">
      <c r="A65" s="24">
        <v>52</v>
      </c>
      <c r="B65" s="30" t="s">
        <v>144</v>
      </c>
      <c r="C65" s="27" t="s">
        <v>145</v>
      </c>
      <c r="D65" s="27" t="s">
        <v>146</v>
      </c>
      <c r="E65" s="20">
        <v>1334.92</v>
      </c>
      <c r="F65" s="20">
        <v>1334.92</v>
      </c>
      <c r="G65" s="21" t="s">
        <v>101</v>
      </c>
      <c r="H65" s="21" t="s">
        <v>101</v>
      </c>
      <c r="I65" s="21" t="s">
        <v>101</v>
      </c>
      <c r="J65" s="38">
        <v>0.00015828</v>
      </c>
    </row>
    <row r="66" spans="1:10" ht="12.75">
      <c r="A66" s="24">
        <v>53</v>
      </c>
      <c r="B66" s="30" t="s">
        <v>147</v>
      </c>
      <c r="C66" s="27" t="s">
        <v>148</v>
      </c>
      <c r="D66" s="27" t="s">
        <v>149</v>
      </c>
      <c r="E66" s="20">
        <v>1334.92</v>
      </c>
      <c r="F66" s="20">
        <v>1334.92</v>
      </c>
      <c r="G66" s="21" t="s">
        <v>101</v>
      </c>
      <c r="H66" s="21" t="s">
        <v>101</v>
      </c>
      <c r="I66" s="21" t="s">
        <v>101</v>
      </c>
      <c r="J66" s="38">
        <v>0.00083072</v>
      </c>
    </row>
    <row r="67" spans="1:10" ht="12.75">
      <c r="A67" s="24">
        <v>54</v>
      </c>
      <c r="B67" s="30" t="s">
        <v>150</v>
      </c>
      <c r="C67" s="27" t="s">
        <v>151</v>
      </c>
      <c r="D67" s="27" t="s">
        <v>152</v>
      </c>
      <c r="E67" s="20">
        <v>1334.92</v>
      </c>
      <c r="F67" s="20">
        <v>1334.92</v>
      </c>
      <c r="G67" s="21" t="s">
        <v>101</v>
      </c>
      <c r="H67" s="21" t="s">
        <v>101</v>
      </c>
      <c r="I67" s="21" t="s">
        <v>101</v>
      </c>
      <c r="J67" s="39">
        <v>0.00406381</v>
      </c>
    </row>
    <row r="68" spans="1:10" ht="12.75">
      <c r="A68" s="24">
        <v>55</v>
      </c>
      <c r="B68" s="30" t="s">
        <v>153</v>
      </c>
      <c r="C68" s="27" t="s">
        <v>154</v>
      </c>
      <c r="D68" s="27" t="s">
        <v>155</v>
      </c>
      <c r="E68" s="20">
        <v>1334.92</v>
      </c>
      <c r="F68" s="20">
        <v>1334.92</v>
      </c>
      <c r="G68" s="21" t="s">
        <v>101</v>
      </c>
      <c r="H68" s="21" t="s">
        <v>101</v>
      </c>
      <c r="I68" s="21" t="s">
        <v>101</v>
      </c>
      <c r="J68" s="38">
        <v>0.00808201</v>
      </c>
    </row>
    <row r="69" spans="1:10" ht="25.5">
      <c r="A69" s="24">
        <v>56</v>
      </c>
      <c r="B69" s="30" t="s">
        <v>156</v>
      </c>
      <c r="C69" s="27" t="s">
        <v>157</v>
      </c>
      <c r="D69" s="27" t="s">
        <v>158</v>
      </c>
      <c r="E69" s="20">
        <v>1334.92</v>
      </c>
      <c r="F69" s="20">
        <v>1334.92</v>
      </c>
      <c r="G69" s="21" t="s">
        <v>101</v>
      </c>
      <c r="H69" s="21" t="s">
        <v>101</v>
      </c>
      <c r="I69" s="21" t="s">
        <v>101</v>
      </c>
      <c r="J69" s="38">
        <v>0.00079468</v>
      </c>
    </row>
    <row r="70" spans="1:10" ht="25.5">
      <c r="A70" s="24">
        <v>57</v>
      </c>
      <c r="B70" s="30" t="s">
        <v>159</v>
      </c>
      <c r="C70" s="27" t="s">
        <v>160</v>
      </c>
      <c r="D70" s="27" t="s">
        <v>161</v>
      </c>
      <c r="E70" s="20">
        <v>1334.92</v>
      </c>
      <c r="F70" s="20">
        <v>1334.92</v>
      </c>
      <c r="G70" s="21" t="s">
        <v>101</v>
      </c>
      <c r="H70" s="21" t="s">
        <v>101</v>
      </c>
      <c r="I70" s="21" t="s">
        <v>101</v>
      </c>
      <c r="J70" s="38">
        <v>0.000405</v>
      </c>
    </row>
    <row r="71" spans="1:10" ht="25.5">
      <c r="A71" s="24">
        <v>58</v>
      </c>
      <c r="B71" s="30" t="s">
        <v>162</v>
      </c>
      <c r="C71" s="27" t="s">
        <v>163</v>
      </c>
      <c r="D71" s="27" t="s">
        <v>164</v>
      </c>
      <c r="E71" s="20">
        <v>1334.92</v>
      </c>
      <c r="F71" s="20">
        <v>1334.92</v>
      </c>
      <c r="G71" s="21" t="s">
        <v>101</v>
      </c>
      <c r="H71" s="21" t="s">
        <v>101</v>
      </c>
      <c r="I71" s="21" t="s">
        <v>101</v>
      </c>
      <c r="J71" s="38">
        <v>0.00084323</v>
      </c>
    </row>
    <row r="72" spans="1:10" ht="25.5">
      <c r="A72" s="24">
        <v>59</v>
      </c>
      <c r="B72" s="30" t="s">
        <v>165</v>
      </c>
      <c r="C72" s="27" t="s">
        <v>166</v>
      </c>
      <c r="D72" s="27" t="s">
        <v>167</v>
      </c>
      <c r="E72" s="20">
        <v>1334.92</v>
      </c>
      <c r="F72" s="20">
        <v>1334.92</v>
      </c>
      <c r="G72" s="21" t="s">
        <v>101</v>
      </c>
      <c r="H72" s="21" t="s">
        <v>101</v>
      </c>
      <c r="I72" s="21" t="s">
        <v>101</v>
      </c>
      <c r="J72" s="37">
        <v>0.00217975</v>
      </c>
    </row>
    <row r="73" spans="1:10" ht="12.75">
      <c r="A73" s="24">
        <v>60</v>
      </c>
      <c r="B73" s="28" t="s">
        <v>168</v>
      </c>
      <c r="C73" s="27"/>
      <c r="D73" s="27"/>
      <c r="E73" s="20">
        <v>1334.92</v>
      </c>
      <c r="F73" s="20">
        <v>1334.92</v>
      </c>
      <c r="G73" s="21" t="s">
        <v>101</v>
      </c>
      <c r="H73" s="21" t="s">
        <v>101</v>
      </c>
      <c r="I73" s="21" t="s">
        <v>101</v>
      </c>
      <c r="J73" s="36">
        <v>0.2234033</v>
      </c>
    </row>
    <row r="74" spans="1:10" ht="12.75">
      <c r="A74" s="24">
        <v>61</v>
      </c>
      <c r="B74" s="30" t="s">
        <v>169</v>
      </c>
      <c r="C74" s="27" t="s">
        <v>170</v>
      </c>
      <c r="D74" s="27" t="s">
        <v>171</v>
      </c>
      <c r="E74" s="20">
        <v>1334.92</v>
      </c>
      <c r="F74" s="20">
        <v>1334.92</v>
      </c>
      <c r="G74" s="21" t="s">
        <v>101</v>
      </c>
      <c r="H74" s="21" t="s">
        <v>101</v>
      </c>
      <c r="I74" s="21" t="s">
        <v>101</v>
      </c>
      <c r="J74" s="37">
        <v>0.00087159</v>
      </c>
    </row>
    <row r="75" spans="1:10" ht="12.75">
      <c r="A75" s="24">
        <v>62</v>
      </c>
      <c r="B75" s="30" t="s">
        <v>172</v>
      </c>
      <c r="C75" s="27" t="s">
        <v>173</v>
      </c>
      <c r="D75" s="27" t="s">
        <v>174</v>
      </c>
      <c r="E75" s="20">
        <v>1334.92</v>
      </c>
      <c r="F75" s="20">
        <v>1334.92</v>
      </c>
      <c r="G75" s="21" t="s">
        <v>101</v>
      </c>
      <c r="H75" s="21" t="s">
        <v>101</v>
      </c>
      <c r="I75" s="21" t="s">
        <v>101</v>
      </c>
      <c r="J75" s="37">
        <v>8.74E-05</v>
      </c>
    </row>
    <row r="76" spans="1:10" ht="12.75">
      <c r="A76" s="24">
        <v>63</v>
      </c>
      <c r="B76" s="30" t="s">
        <v>175</v>
      </c>
      <c r="C76" s="27" t="s">
        <v>176</v>
      </c>
      <c r="D76" s="27" t="s">
        <v>177</v>
      </c>
      <c r="E76" s="20">
        <v>1334.92</v>
      </c>
      <c r="F76" s="20">
        <v>1334.92</v>
      </c>
      <c r="G76" s="21" t="s">
        <v>101</v>
      </c>
      <c r="H76" s="21" t="s">
        <v>101</v>
      </c>
      <c r="I76" s="21" t="s">
        <v>101</v>
      </c>
      <c r="J76" s="37">
        <v>0.00050188</v>
      </c>
    </row>
    <row r="77" spans="1:10" ht="12.75">
      <c r="A77" s="24">
        <v>64</v>
      </c>
      <c r="B77" s="30" t="s">
        <v>178</v>
      </c>
      <c r="C77" s="27" t="s">
        <v>179</v>
      </c>
      <c r="D77" s="27" t="s">
        <v>180</v>
      </c>
      <c r="E77" s="20">
        <v>1334.92</v>
      </c>
      <c r="F77" s="20">
        <v>1334.92</v>
      </c>
      <c r="G77" s="21" t="s">
        <v>101</v>
      </c>
      <c r="H77" s="21" t="s">
        <v>101</v>
      </c>
      <c r="I77" s="21" t="s">
        <v>101</v>
      </c>
      <c r="J77" s="37">
        <v>0.0004157</v>
      </c>
    </row>
    <row r="78" spans="1:10" ht="12.75">
      <c r="A78" s="24">
        <v>65</v>
      </c>
      <c r="B78" s="30" t="s">
        <v>181</v>
      </c>
      <c r="C78" s="27" t="s">
        <v>182</v>
      </c>
      <c r="D78" s="27" t="s">
        <v>183</v>
      </c>
      <c r="E78" s="20">
        <v>1334.92</v>
      </c>
      <c r="F78" s="20">
        <v>1334.92</v>
      </c>
      <c r="G78" s="21" t="s">
        <v>101</v>
      </c>
      <c r="H78" s="21" t="s">
        <v>101</v>
      </c>
      <c r="I78" s="21" t="s">
        <v>101</v>
      </c>
      <c r="J78" s="37">
        <v>0.00017717</v>
      </c>
    </row>
    <row r="79" spans="1:10" ht="12.75">
      <c r="A79" s="24"/>
      <c r="B79" s="31" t="s">
        <v>184</v>
      </c>
      <c r="C79" s="27"/>
      <c r="D79" s="27"/>
      <c r="E79" s="20"/>
      <c r="F79" s="20"/>
      <c r="G79" s="21"/>
      <c r="H79" s="21"/>
      <c r="I79" s="21"/>
      <c r="J79" s="37"/>
    </row>
    <row r="80" spans="1:10" ht="25.5">
      <c r="A80" s="24">
        <v>66</v>
      </c>
      <c r="B80" s="30" t="s">
        <v>185</v>
      </c>
      <c r="C80" s="27" t="s">
        <v>186</v>
      </c>
      <c r="D80" s="27" t="s">
        <v>187</v>
      </c>
      <c r="E80" s="20">
        <v>1334.92</v>
      </c>
      <c r="F80" s="20">
        <v>1334.92</v>
      </c>
      <c r="G80" s="21" t="s">
        <v>101</v>
      </c>
      <c r="H80" s="21" t="s">
        <v>101</v>
      </c>
      <c r="I80" s="21" t="s">
        <v>101</v>
      </c>
      <c r="J80" s="37">
        <v>0.00620405</v>
      </c>
    </row>
    <row r="81" spans="1:10" ht="12.75">
      <c r="A81" s="24">
        <v>67</v>
      </c>
      <c r="B81" s="30" t="s">
        <v>188</v>
      </c>
      <c r="C81" s="27" t="s">
        <v>189</v>
      </c>
      <c r="D81" s="27" t="s">
        <v>190</v>
      </c>
      <c r="E81" s="20">
        <v>1334.92</v>
      </c>
      <c r="F81" s="20">
        <v>1334.92</v>
      </c>
      <c r="G81" s="21" t="s">
        <v>101</v>
      </c>
      <c r="H81" s="21" t="s">
        <v>101</v>
      </c>
      <c r="I81" s="21" t="s">
        <v>101</v>
      </c>
      <c r="J81" s="37">
        <v>0.02446753</v>
      </c>
    </row>
    <row r="82" spans="1:10" ht="12.75">
      <c r="A82" s="24">
        <v>68</v>
      </c>
      <c r="B82" s="30" t="s">
        <v>191</v>
      </c>
      <c r="C82" s="32" t="s">
        <v>192</v>
      </c>
      <c r="D82" s="32" t="s">
        <v>193</v>
      </c>
      <c r="E82" s="20">
        <v>1334.92</v>
      </c>
      <c r="F82" s="20">
        <v>1334.92</v>
      </c>
      <c r="G82" s="21" t="s">
        <v>101</v>
      </c>
      <c r="H82" s="21" t="s">
        <v>101</v>
      </c>
      <c r="I82" s="21" t="s">
        <v>101</v>
      </c>
      <c r="J82" s="37">
        <v>0.0058902</v>
      </c>
    </row>
    <row r="83" spans="2:10" ht="12.75">
      <c r="B83" s="44" t="s">
        <v>107</v>
      </c>
      <c r="C83" s="44"/>
      <c r="D83" s="44"/>
      <c r="E83" s="44"/>
      <c r="F83" s="44"/>
      <c r="G83" s="44"/>
      <c r="H83" s="44"/>
      <c r="I83" s="44"/>
      <c r="J83" s="44"/>
    </row>
  </sheetData>
  <sheetProtection/>
  <mergeCells count="56">
    <mergeCell ref="A6:J6"/>
    <mergeCell ref="K6:T6"/>
    <mergeCell ref="U6:AD6"/>
    <mergeCell ref="AE6:AN6"/>
    <mergeCell ref="AO6:AX6"/>
    <mergeCell ref="AY6:BH6"/>
    <mergeCell ref="HM6:HV6"/>
    <mergeCell ref="HW6:IF6"/>
    <mergeCell ref="DQ6:DZ6"/>
    <mergeCell ref="EA6:EJ6"/>
    <mergeCell ref="EK6:ET6"/>
    <mergeCell ref="EU6:FD6"/>
    <mergeCell ref="FE6:FN6"/>
    <mergeCell ref="FO6:FX6"/>
    <mergeCell ref="FY6:GH6"/>
    <mergeCell ref="GI6:GR6"/>
    <mergeCell ref="GS6:HB6"/>
    <mergeCell ref="HC6:HL6"/>
    <mergeCell ref="BI6:BR6"/>
    <mergeCell ref="BS6:CB6"/>
    <mergeCell ref="CC6:CL6"/>
    <mergeCell ref="CM6:CV6"/>
    <mergeCell ref="CW6:DF6"/>
    <mergeCell ref="DG6:DP6"/>
    <mergeCell ref="IG6:IP6"/>
    <mergeCell ref="IQ6:IV6"/>
    <mergeCell ref="A7:J7"/>
    <mergeCell ref="K7:T7"/>
    <mergeCell ref="U7:AD7"/>
    <mergeCell ref="AE7:AN7"/>
    <mergeCell ref="AO7:AX7"/>
    <mergeCell ref="AY7:BH7"/>
    <mergeCell ref="BI7:BR7"/>
    <mergeCell ref="BS7:CB7"/>
    <mergeCell ref="IG7:IP7"/>
    <mergeCell ref="IQ7:IV7"/>
    <mergeCell ref="EK7:ET7"/>
    <mergeCell ref="EU7:FD7"/>
    <mergeCell ref="FE7:FN7"/>
    <mergeCell ref="FO7:FX7"/>
    <mergeCell ref="FY7:GH7"/>
    <mergeCell ref="GI7:GR7"/>
    <mergeCell ref="HM7:HV7"/>
    <mergeCell ref="HW7:IF7"/>
    <mergeCell ref="CC7:CL7"/>
    <mergeCell ref="CM7:CV7"/>
    <mergeCell ref="CW7:DF7"/>
    <mergeCell ref="DG7:DP7"/>
    <mergeCell ref="DQ7:DZ7"/>
    <mergeCell ref="EA7:EJ7"/>
    <mergeCell ref="B83:J83"/>
    <mergeCell ref="B12:J12"/>
    <mergeCell ref="A8:J8"/>
    <mergeCell ref="B60:J60"/>
    <mergeCell ref="GS7:HB7"/>
    <mergeCell ref="HC7:HL7"/>
  </mergeCells>
  <printOptions/>
  <pageMargins left="0.5905511811023623" right="0.3937007874015748" top="0.3937007874015748" bottom="0.3937007874015748" header="0.1968503937007874" footer="0.1968503937007874"/>
  <pageSetup fitToHeight="2" horizontalDpi="600" verticalDpi="600" orientation="landscape" paperSize="9" scale="61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83"/>
  <sheetViews>
    <sheetView tabSelected="1" view="pageBreakPreview" zoomScale="90" zoomScaleSheetLayoutView="90" zoomScalePageLayoutView="0" workbookViewId="0" topLeftCell="A4">
      <selection activeCell="D85" sqref="D85"/>
    </sheetView>
  </sheetViews>
  <sheetFormatPr defaultColWidth="9.00390625" defaultRowHeight="12.75"/>
  <cols>
    <col min="1" max="1" width="5.875" style="5" customWidth="1"/>
    <col min="2" max="2" width="41.875" style="5" customWidth="1"/>
    <col min="3" max="3" width="30.875" style="5" customWidth="1"/>
    <col min="4" max="4" width="34.00390625" style="5" customWidth="1"/>
    <col min="5" max="5" width="17.375" style="5" customWidth="1"/>
    <col min="6" max="6" width="16.625" style="5" customWidth="1"/>
    <col min="7" max="7" width="15.375" style="5" customWidth="1"/>
    <col min="8" max="8" width="15.00390625" style="5" customWidth="1"/>
    <col min="9" max="9" width="18.75390625" style="5" customWidth="1"/>
    <col min="10" max="10" width="16.875" style="5" customWidth="1"/>
    <col min="11" max="11" width="9.125" style="5" customWidth="1"/>
    <col min="12" max="16384" width="9.125" style="5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4" t="s">
        <v>6</v>
      </c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4" t="s">
        <v>3</v>
      </c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4" t="s">
        <v>7</v>
      </c>
    </row>
    <row r="4" spans="1:10" ht="15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5.75">
      <c r="A5" s="6"/>
      <c r="B5" s="6"/>
      <c r="C5" s="6"/>
      <c r="D5" s="6"/>
      <c r="E5" s="6"/>
      <c r="F5" s="6"/>
      <c r="G5" s="6"/>
      <c r="H5" s="6"/>
      <c r="I5" s="6"/>
      <c r="J5" s="7" t="s">
        <v>8</v>
      </c>
    </row>
    <row r="6" spans="1:256" ht="16.5">
      <c r="A6" s="46" t="s">
        <v>102</v>
      </c>
      <c r="B6" s="46"/>
      <c r="C6" s="46"/>
      <c r="D6" s="46"/>
      <c r="E6" s="46"/>
      <c r="F6" s="46"/>
      <c r="G6" s="46"/>
      <c r="H6" s="46"/>
      <c r="I6" s="46"/>
      <c r="J6" s="46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256" ht="16.5">
      <c r="A7" s="46" t="s">
        <v>103</v>
      </c>
      <c r="B7" s="46"/>
      <c r="C7" s="46"/>
      <c r="D7" s="46"/>
      <c r="E7" s="46"/>
      <c r="F7" s="46"/>
      <c r="G7" s="46"/>
      <c r="H7" s="46"/>
      <c r="I7" s="46"/>
      <c r="J7" s="46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10" ht="16.5">
      <c r="A8" s="46" t="s">
        <v>135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ht="15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s="9" customFormat="1" ht="128.25" customHeight="1">
      <c r="A10" s="8" t="s">
        <v>0</v>
      </c>
      <c r="B10" s="8" t="s">
        <v>1</v>
      </c>
      <c r="C10" s="8" t="s">
        <v>5</v>
      </c>
      <c r="D10" s="8" t="s">
        <v>4</v>
      </c>
      <c r="E10" s="8" t="s">
        <v>10</v>
      </c>
      <c r="F10" s="8" t="s">
        <v>11</v>
      </c>
      <c r="G10" s="8" t="s">
        <v>9</v>
      </c>
      <c r="H10" s="8" t="s">
        <v>12</v>
      </c>
      <c r="I10" s="8" t="s">
        <v>13</v>
      </c>
      <c r="J10" s="8" t="s">
        <v>2</v>
      </c>
    </row>
    <row r="11" spans="1:10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</row>
    <row r="12" spans="1:10" ht="12.75">
      <c r="A12" s="33"/>
      <c r="B12" s="41" t="s">
        <v>194</v>
      </c>
      <c r="C12" s="42"/>
      <c r="D12" s="42"/>
      <c r="E12" s="42"/>
      <c r="F12" s="42"/>
      <c r="G12" s="42"/>
      <c r="H12" s="42"/>
      <c r="I12" s="42"/>
      <c r="J12" s="43"/>
    </row>
    <row r="13" spans="1:10" ht="12.75">
      <c r="A13" s="10">
        <v>1</v>
      </c>
      <c r="B13" s="11" t="s">
        <v>120</v>
      </c>
      <c r="C13" s="12"/>
      <c r="D13" s="12"/>
      <c r="E13" s="13">
        <v>1334.92</v>
      </c>
      <c r="F13" s="13">
        <v>1334.92</v>
      </c>
      <c r="G13" s="14" t="s">
        <v>101</v>
      </c>
      <c r="H13" s="14" t="s">
        <v>101</v>
      </c>
      <c r="I13" s="14" t="s">
        <v>101</v>
      </c>
      <c r="J13" s="14">
        <f>октябрь!J13+ноябрь!J13+декабрь!J13</f>
        <v>916.1417306190341</v>
      </c>
    </row>
    <row r="14" spans="1:10" ht="12.75">
      <c r="A14" s="15">
        <v>2</v>
      </c>
      <c r="B14" s="16" t="s">
        <v>14</v>
      </c>
      <c r="C14" s="2" t="s">
        <v>49</v>
      </c>
      <c r="D14" s="2" t="s">
        <v>50</v>
      </c>
      <c r="E14" s="13">
        <v>1334.92</v>
      </c>
      <c r="F14" s="13">
        <v>1334.92</v>
      </c>
      <c r="G14" s="14" t="s">
        <v>101</v>
      </c>
      <c r="H14" s="14" t="s">
        <v>101</v>
      </c>
      <c r="I14" s="14" t="s">
        <v>101</v>
      </c>
      <c r="J14" s="14">
        <f>октябрь!J14+ноябрь!J14+декабрь!J14</f>
        <v>0.783697</v>
      </c>
    </row>
    <row r="15" spans="1:10" ht="12.75">
      <c r="A15" s="10">
        <v>3</v>
      </c>
      <c r="B15" s="16" t="s">
        <v>15</v>
      </c>
      <c r="C15" s="2" t="s">
        <v>51</v>
      </c>
      <c r="D15" s="2" t="s">
        <v>52</v>
      </c>
      <c r="E15" s="13">
        <v>1334.92</v>
      </c>
      <c r="F15" s="13">
        <v>1334.92</v>
      </c>
      <c r="G15" s="14" t="s">
        <v>101</v>
      </c>
      <c r="H15" s="14" t="s">
        <v>101</v>
      </c>
      <c r="I15" s="14" t="s">
        <v>101</v>
      </c>
      <c r="J15" s="14">
        <f>октябрь!J15+ноябрь!J15+декабрь!J15</f>
        <v>2.1345959999999997</v>
      </c>
    </row>
    <row r="16" spans="1:10" ht="12.75">
      <c r="A16" s="15">
        <v>4</v>
      </c>
      <c r="B16" s="16" t="s">
        <v>16</v>
      </c>
      <c r="C16" s="2" t="s">
        <v>51</v>
      </c>
      <c r="D16" s="2" t="s">
        <v>53</v>
      </c>
      <c r="E16" s="13">
        <v>1334.92</v>
      </c>
      <c r="F16" s="13">
        <v>1334.92</v>
      </c>
      <c r="G16" s="14" t="s">
        <v>101</v>
      </c>
      <c r="H16" s="14" t="s">
        <v>101</v>
      </c>
      <c r="I16" s="14" t="s">
        <v>101</v>
      </c>
      <c r="J16" s="14">
        <f>октябрь!J16+ноябрь!J16+декабрь!J16</f>
        <v>0.030432666666666636</v>
      </c>
    </row>
    <row r="17" spans="1:10" ht="12.75">
      <c r="A17" s="10">
        <v>5</v>
      </c>
      <c r="B17" s="16" t="s">
        <v>17</v>
      </c>
      <c r="C17" s="2" t="s">
        <v>51</v>
      </c>
      <c r="D17" s="2" t="s">
        <v>54</v>
      </c>
      <c r="E17" s="13">
        <v>1334.92</v>
      </c>
      <c r="F17" s="13">
        <v>1334.92</v>
      </c>
      <c r="G17" s="14" t="s">
        <v>101</v>
      </c>
      <c r="H17" s="14" t="s">
        <v>101</v>
      </c>
      <c r="I17" s="14" t="s">
        <v>101</v>
      </c>
      <c r="J17" s="14">
        <f>октябрь!J17+ноябрь!J17+декабрь!J17</f>
        <v>0.5332</v>
      </c>
    </row>
    <row r="18" spans="1:10" ht="12.75">
      <c r="A18" s="15">
        <v>6</v>
      </c>
      <c r="B18" s="16" t="s">
        <v>18</v>
      </c>
      <c r="C18" s="2" t="s">
        <v>55</v>
      </c>
      <c r="D18" s="2" t="s">
        <v>56</v>
      </c>
      <c r="E18" s="13">
        <v>1334.92</v>
      </c>
      <c r="F18" s="13">
        <v>1334.92</v>
      </c>
      <c r="G18" s="14" t="s">
        <v>101</v>
      </c>
      <c r="H18" s="14" t="s">
        <v>101</v>
      </c>
      <c r="I18" s="14" t="s">
        <v>101</v>
      </c>
      <c r="J18" s="14">
        <f>октябрь!J18+ноябрь!J18+декабрь!J18</f>
        <v>0</v>
      </c>
    </row>
    <row r="19" spans="1:10" ht="12.75">
      <c r="A19" s="10">
        <v>7</v>
      </c>
      <c r="B19" s="16" t="s">
        <v>19</v>
      </c>
      <c r="C19" s="2" t="s">
        <v>58</v>
      </c>
      <c r="D19" s="2" t="s">
        <v>59</v>
      </c>
      <c r="E19" s="13">
        <v>1334.92</v>
      </c>
      <c r="F19" s="13">
        <v>1334.92</v>
      </c>
      <c r="G19" s="14" t="s">
        <v>101</v>
      </c>
      <c r="H19" s="14" t="s">
        <v>101</v>
      </c>
      <c r="I19" s="14" t="s">
        <v>101</v>
      </c>
      <c r="J19" s="14">
        <f>октябрь!J19+ноябрь!J19+декабрь!J19</f>
        <v>3.517742</v>
      </c>
    </row>
    <row r="20" spans="1:10" ht="12.75">
      <c r="A20" s="15">
        <v>8</v>
      </c>
      <c r="B20" s="16" t="s">
        <v>20</v>
      </c>
      <c r="C20" s="2" t="s">
        <v>60</v>
      </c>
      <c r="D20" s="2" t="s">
        <v>61</v>
      </c>
      <c r="E20" s="13">
        <v>1334.92</v>
      </c>
      <c r="F20" s="13">
        <v>1334.92</v>
      </c>
      <c r="G20" s="14" t="s">
        <v>101</v>
      </c>
      <c r="H20" s="14" t="s">
        <v>101</v>
      </c>
      <c r="I20" s="14" t="s">
        <v>101</v>
      </c>
      <c r="J20" s="14">
        <f>октябрь!J20+ноябрь!J20+декабрь!J20</f>
        <v>12.168468000000003</v>
      </c>
    </row>
    <row r="21" spans="1:10" ht="12.75">
      <c r="A21" s="10">
        <v>9</v>
      </c>
      <c r="B21" s="16" t="s">
        <v>21</v>
      </c>
      <c r="C21" s="2" t="s">
        <v>62</v>
      </c>
      <c r="D21" s="2" t="s">
        <v>63</v>
      </c>
      <c r="E21" s="13">
        <v>1334.92</v>
      </c>
      <c r="F21" s="13">
        <v>1334.92</v>
      </c>
      <c r="G21" s="14" t="s">
        <v>101</v>
      </c>
      <c r="H21" s="14" t="s">
        <v>101</v>
      </c>
      <c r="I21" s="14" t="s">
        <v>101</v>
      </c>
      <c r="J21" s="14">
        <f>октябрь!J21+ноябрь!J21+декабрь!J21</f>
        <v>74.97442</v>
      </c>
    </row>
    <row r="22" spans="1:10" ht="12.75">
      <c r="A22" s="15">
        <v>10</v>
      </c>
      <c r="B22" s="16" t="s">
        <v>22</v>
      </c>
      <c r="C22" s="2" t="s">
        <v>64</v>
      </c>
      <c r="D22" s="2" t="s">
        <v>65</v>
      </c>
      <c r="E22" s="13">
        <v>1334.92</v>
      </c>
      <c r="F22" s="13">
        <v>1334.92</v>
      </c>
      <c r="G22" s="14" t="s">
        <v>101</v>
      </c>
      <c r="H22" s="14" t="s">
        <v>101</v>
      </c>
      <c r="I22" s="14" t="s">
        <v>101</v>
      </c>
      <c r="J22" s="14">
        <f>октябрь!J22+ноябрь!J22+декабрь!J22</f>
        <v>0.302047</v>
      </c>
    </row>
    <row r="23" spans="1:10" ht="12.75">
      <c r="A23" s="10">
        <v>11</v>
      </c>
      <c r="B23" s="11" t="s">
        <v>23</v>
      </c>
      <c r="C23" s="2" t="s">
        <v>66</v>
      </c>
      <c r="D23" s="2" t="s">
        <v>124</v>
      </c>
      <c r="E23" s="13">
        <v>1334.92</v>
      </c>
      <c r="F23" s="13">
        <v>1334.92</v>
      </c>
      <c r="G23" s="14" t="s">
        <v>101</v>
      </c>
      <c r="H23" s="14" t="s">
        <v>101</v>
      </c>
      <c r="I23" s="14" t="s">
        <v>101</v>
      </c>
      <c r="J23" s="14">
        <f>октябрь!J23+ноябрь!J23+декабрь!J23</f>
        <v>3.669548</v>
      </c>
    </row>
    <row r="24" spans="1:10" ht="12.75">
      <c r="A24" s="15">
        <v>12</v>
      </c>
      <c r="B24" s="17" t="s">
        <v>24</v>
      </c>
      <c r="C24" s="2" t="s">
        <v>67</v>
      </c>
      <c r="D24" s="2" t="s">
        <v>68</v>
      </c>
      <c r="E24" s="13">
        <v>1334.92</v>
      </c>
      <c r="F24" s="13">
        <v>1334.92</v>
      </c>
      <c r="G24" s="14" t="s">
        <v>101</v>
      </c>
      <c r="H24" s="14" t="s">
        <v>101</v>
      </c>
      <c r="I24" s="14" t="s">
        <v>101</v>
      </c>
      <c r="J24" s="14">
        <f>октябрь!J24+ноябрь!J24+декабрь!J24</f>
        <v>3.82823</v>
      </c>
    </row>
    <row r="25" spans="1:10" ht="12.75">
      <c r="A25" s="10">
        <v>13</v>
      </c>
      <c r="B25" s="17" t="s">
        <v>25</v>
      </c>
      <c r="C25" s="2" t="s">
        <v>67</v>
      </c>
      <c r="D25" s="2" t="s">
        <v>69</v>
      </c>
      <c r="E25" s="13">
        <v>1334.92</v>
      </c>
      <c r="F25" s="13">
        <v>1334.92</v>
      </c>
      <c r="G25" s="14" t="s">
        <v>101</v>
      </c>
      <c r="H25" s="14" t="s">
        <v>101</v>
      </c>
      <c r="I25" s="14" t="s">
        <v>101</v>
      </c>
      <c r="J25" s="14">
        <f>октябрь!J25+ноябрь!J25+декабрь!J25</f>
        <v>0.1620806666666667</v>
      </c>
    </row>
    <row r="26" spans="1:10" ht="12.75">
      <c r="A26" s="15">
        <v>14</v>
      </c>
      <c r="B26" s="16" t="s">
        <v>26</v>
      </c>
      <c r="C26" s="2" t="s">
        <v>70</v>
      </c>
      <c r="D26" s="2" t="s">
        <v>71</v>
      </c>
      <c r="E26" s="13">
        <v>1334.92</v>
      </c>
      <c r="F26" s="13">
        <v>1334.92</v>
      </c>
      <c r="G26" s="14" t="s">
        <v>101</v>
      </c>
      <c r="H26" s="14" t="s">
        <v>101</v>
      </c>
      <c r="I26" s="14" t="s">
        <v>101</v>
      </c>
      <c r="J26" s="14">
        <f>октябрь!J26+ноябрь!J26+декабрь!J26</f>
        <v>24.201301</v>
      </c>
    </row>
    <row r="27" spans="1:10" ht="12.75">
      <c r="A27" s="10">
        <v>15</v>
      </c>
      <c r="B27" s="16" t="s">
        <v>27</v>
      </c>
      <c r="C27" s="2" t="s">
        <v>72</v>
      </c>
      <c r="D27" s="2" t="s">
        <v>73</v>
      </c>
      <c r="E27" s="13">
        <v>1334.92</v>
      </c>
      <c r="F27" s="13">
        <v>1334.92</v>
      </c>
      <c r="G27" s="14" t="s">
        <v>101</v>
      </c>
      <c r="H27" s="14" t="s">
        <v>101</v>
      </c>
      <c r="I27" s="14" t="s">
        <v>101</v>
      </c>
      <c r="J27" s="14">
        <f>октябрь!J27+ноябрь!J27+декабрь!J27</f>
        <v>0.05404100000000012</v>
      </c>
    </row>
    <row r="28" spans="1:10" ht="12.75">
      <c r="A28" s="15">
        <v>16</v>
      </c>
      <c r="B28" s="11" t="s">
        <v>28</v>
      </c>
      <c r="C28" s="2" t="s">
        <v>74</v>
      </c>
      <c r="D28" s="2" t="s">
        <v>75</v>
      </c>
      <c r="E28" s="13">
        <v>1334.92</v>
      </c>
      <c r="F28" s="13">
        <v>1334.92</v>
      </c>
      <c r="G28" s="14" t="s">
        <v>101</v>
      </c>
      <c r="H28" s="14" t="s">
        <v>101</v>
      </c>
      <c r="I28" s="14" t="s">
        <v>101</v>
      </c>
      <c r="J28" s="14">
        <f>октябрь!J28+ноябрь!J28+декабрь!J28</f>
        <v>115.53410600000001</v>
      </c>
    </row>
    <row r="29" spans="1:10" ht="12.75">
      <c r="A29" s="10">
        <v>17</v>
      </c>
      <c r="B29" s="16" t="s">
        <v>29</v>
      </c>
      <c r="C29" s="2" t="s">
        <v>76</v>
      </c>
      <c r="D29" s="2" t="s">
        <v>77</v>
      </c>
      <c r="E29" s="13">
        <v>1334.92</v>
      </c>
      <c r="F29" s="13">
        <v>1334.92</v>
      </c>
      <c r="G29" s="14" t="s">
        <v>101</v>
      </c>
      <c r="H29" s="14" t="s">
        <v>101</v>
      </c>
      <c r="I29" s="14" t="s">
        <v>101</v>
      </c>
      <c r="J29" s="14">
        <f>октябрь!J29+ноябрь!J29+декабрь!J29</f>
        <v>0</v>
      </c>
    </row>
    <row r="30" spans="1:10" ht="12.75">
      <c r="A30" s="15">
        <v>18</v>
      </c>
      <c r="B30" s="11" t="s">
        <v>30</v>
      </c>
      <c r="C30" s="2" t="s">
        <v>76</v>
      </c>
      <c r="D30" s="2" t="s">
        <v>78</v>
      </c>
      <c r="E30" s="13">
        <v>1334.92</v>
      </c>
      <c r="F30" s="13">
        <v>1334.92</v>
      </c>
      <c r="G30" s="14" t="s">
        <v>101</v>
      </c>
      <c r="H30" s="14" t="s">
        <v>101</v>
      </c>
      <c r="I30" s="14" t="s">
        <v>101</v>
      </c>
      <c r="J30" s="14">
        <f>октябрь!J30+ноябрь!J30+декабрь!J30</f>
        <v>43.223991999999996</v>
      </c>
    </row>
    <row r="31" spans="1:10" ht="12.75">
      <c r="A31" s="10">
        <v>19</v>
      </c>
      <c r="B31" s="16" t="s">
        <v>31</v>
      </c>
      <c r="C31" s="2" t="s">
        <v>76</v>
      </c>
      <c r="D31" s="2" t="s">
        <v>79</v>
      </c>
      <c r="E31" s="13">
        <v>1334.92</v>
      </c>
      <c r="F31" s="13">
        <v>1334.92</v>
      </c>
      <c r="G31" s="14" t="s">
        <v>101</v>
      </c>
      <c r="H31" s="14" t="s">
        <v>101</v>
      </c>
      <c r="I31" s="14" t="s">
        <v>101</v>
      </c>
      <c r="J31" s="14">
        <f>октябрь!J31+ноябрь!J31+декабрь!J31</f>
        <v>0.8489919999999999</v>
      </c>
    </row>
    <row r="32" spans="1:10" ht="12.75">
      <c r="A32" s="15">
        <v>20</v>
      </c>
      <c r="B32" s="11" t="s">
        <v>32</v>
      </c>
      <c r="C32" s="2" t="s">
        <v>76</v>
      </c>
      <c r="D32" s="2" t="s">
        <v>80</v>
      </c>
      <c r="E32" s="13">
        <v>1334.92</v>
      </c>
      <c r="F32" s="13">
        <v>1334.92</v>
      </c>
      <c r="G32" s="14" t="s">
        <v>101</v>
      </c>
      <c r="H32" s="14" t="s">
        <v>101</v>
      </c>
      <c r="I32" s="14" t="s">
        <v>101</v>
      </c>
      <c r="J32" s="14">
        <f>октябрь!J32+ноябрь!J32+декабрь!J32</f>
        <v>40.212739</v>
      </c>
    </row>
    <row r="33" spans="1:10" ht="12.75">
      <c r="A33" s="10">
        <v>21</v>
      </c>
      <c r="B33" s="16" t="s">
        <v>33</v>
      </c>
      <c r="C33" s="2" t="s">
        <v>32</v>
      </c>
      <c r="D33" s="2" t="s">
        <v>81</v>
      </c>
      <c r="E33" s="13">
        <v>1334.92</v>
      </c>
      <c r="F33" s="13">
        <v>1334.92</v>
      </c>
      <c r="G33" s="14" t="s">
        <v>101</v>
      </c>
      <c r="H33" s="14" t="s">
        <v>101</v>
      </c>
      <c r="I33" s="14" t="s">
        <v>101</v>
      </c>
      <c r="J33" s="14">
        <f>октябрь!J33+ноябрь!J33+декабрь!J33</f>
        <v>1.150239</v>
      </c>
    </row>
    <row r="34" spans="1:10" ht="12.75">
      <c r="A34" s="15">
        <v>22</v>
      </c>
      <c r="B34" s="11" t="s">
        <v>34</v>
      </c>
      <c r="C34" s="2" t="s">
        <v>82</v>
      </c>
      <c r="D34" s="2" t="s">
        <v>121</v>
      </c>
      <c r="E34" s="13">
        <v>1334.92</v>
      </c>
      <c r="F34" s="13">
        <v>1334.92</v>
      </c>
      <c r="G34" s="14" t="s">
        <v>101</v>
      </c>
      <c r="H34" s="14" t="s">
        <v>101</v>
      </c>
      <c r="I34" s="14" t="s">
        <v>101</v>
      </c>
      <c r="J34" s="14">
        <f>октябрь!J34+ноябрь!J34+декабрь!J34</f>
        <v>27.92220585234274</v>
      </c>
    </row>
    <row r="35" spans="1:10" ht="12.75">
      <c r="A35" s="10">
        <v>23</v>
      </c>
      <c r="B35" s="16" t="s">
        <v>35</v>
      </c>
      <c r="C35" s="2" t="s">
        <v>83</v>
      </c>
      <c r="D35" s="2" t="s">
        <v>84</v>
      </c>
      <c r="E35" s="13">
        <v>1334.92</v>
      </c>
      <c r="F35" s="13">
        <v>1334.92</v>
      </c>
      <c r="G35" s="14" t="s">
        <v>101</v>
      </c>
      <c r="H35" s="14" t="s">
        <v>101</v>
      </c>
      <c r="I35" s="14" t="s">
        <v>101</v>
      </c>
      <c r="J35" s="14">
        <f>октябрь!J35+ноябрь!J35+декабрь!J35</f>
        <v>1.6143929999999997</v>
      </c>
    </row>
    <row r="36" spans="1:10" ht="12.75">
      <c r="A36" s="15">
        <v>24</v>
      </c>
      <c r="B36" s="16" t="s">
        <v>36</v>
      </c>
      <c r="C36" s="2" t="s">
        <v>83</v>
      </c>
      <c r="D36" s="2" t="s">
        <v>85</v>
      </c>
      <c r="E36" s="13">
        <v>1334.92</v>
      </c>
      <c r="F36" s="13">
        <v>1334.92</v>
      </c>
      <c r="G36" s="14" t="s">
        <v>101</v>
      </c>
      <c r="H36" s="14" t="s">
        <v>101</v>
      </c>
      <c r="I36" s="14" t="s">
        <v>101</v>
      </c>
      <c r="J36" s="14">
        <f>октябрь!J36+ноябрь!J36+декабрь!J36</f>
        <v>1.7501039999999999</v>
      </c>
    </row>
    <row r="37" spans="1:10" ht="12.75">
      <c r="A37" s="10">
        <v>25</v>
      </c>
      <c r="B37" s="16" t="s">
        <v>109</v>
      </c>
      <c r="C37" s="2" t="s">
        <v>83</v>
      </c>
      <c r="D37" s="16" t="s">
        <v>110</v>
      </c>
      <c r="E37" s="13">
        <v>1334.92</v>
      </c>
      <c r="F37" s="13">
        <v>1334.92</v>
      </c>
      <c r="G37" s="14" t="s">
        <v>101</v>
      </c>
      <c r="H37" s="14" t="s">
        <v>101</v>
      </c>
      <c r="I37" s="14" t="s">
        <v>101</v>
      </c>
      <c r="J37" s="14">
        <f>октябрь!J37+ноябрь!J37+декабрь!J37</f>
        <v>0.36066937865852655</v>
      </c>
    </row>
    <row r="38" spans="1:10" ht="12.75">
      <c r="A38" s="15">
        <v>26</v>
      </c>
      <c r="B38" s="16" t="s">
        <v>37</v>
      </c>
      <c r="C38" s="2" t="s">
        <v>86</v>
      </c>
      <c r="D38" s="2" t="s">
        <v>87</v>
      </c>
      <c r="E38" s="13">
        <v>1334.92</v>
      </c>
      <c r="F38" s="13">
        <v>1334.92</v>
      </c>
      <c r="G38" s="14" t="s">
        <v>101</v>
      </c>
      <c r="H38" s="14" t="s">
        <v>101</v>
      </c>
      <c r="I38" s="14" t="s">
        <v>101</v>
      </c>
      <c r="J38" s="14">
        <f>октябрь!J38+ноябрь!J38+декабрь!J38</f>
        <v>140</v>
      </c>
    </row>
    <row r="39" spans="1:10" ht="12.75">
      <c r="A39" s="10">
        <v>27</v>
      </c>
      <c r="B39" s="11" t="s">
        <v>38</v>
      </c>
      <c r="C39" s="2" t="s">
        <v>57</v>
      </c>
      <c r="D39" s="2" t="s">
        <v>88</v>
      </c>
      <c r="E39" s="13">
        <v>1334.92</v>
      </c>
      <c r="F39" s="13">
        <v>1334.92</v>
      </c>
      <c r="G39" s="14" t="s">
        <v>101</v>
      </c>
      <c r="H39" s="14" t="s">
        <v>101</v>
      </c>
      <c r="I39" s="14" t="s">
        <v>101</v>
      </c>
      <c r="J39" s="14">
        <f>октябрь!J39+ноябрь!J39+декабрь!J39</f>
        <v>122.55292799999998</v>
      </c>
    </row>
    <row r="40" spans="1:10" ht="12.75">
      <c r="A40" s="15">
        <v>28</v>
      </c>
      <c r="B40" s="16" t="s">
        <v>39</v>
      </c>
      <c r="C40" s="2" t="s">
        <v>89</v>
      </c>
      <c r="D40" s="2" t="s">
        <v>90</v>
      </c>
      <c r="E40" s="13">
        <v>1334.92</v>
      </c>
      <c r="F40" s="13">
        <v>1334.92</v>
      </c>
      <c r="G40" s="14" t="s">
        <v>101</v>
      </c>
      <c r="H40" s="14" t="s">
        <v>101</v>
      </c>
      <c r="I40" s="14" t="s">
        <v>101</v>
      </c>
      <c r="J40" s="14">
        <f>октябрь!J40+ноябрь!J40+декабрь!J40</f>
        <v>12.452927999999998</v>
      </c>
    </row>
    <row r="41" spans="1:10" ht="12.75">
      <c r="A41" s="10">
        <v>29</v>
      </c>
      <c r="B41" s="11" t="s">
        <v>40</v>
      </c>
      <c r="C41" s="2" t="s">
        <v>89</v>
      </c>
      <c r="D41" s="2" t="s">
        <v>41</v>
      </c>
      <c r="E41" s="13">
        <v>1334.92</v>
      </c>
      <c r="F41" s="13">
        <v>1334.92</v>
      </c>
      <c r="G41" s="14" t="s">
        <v>101</v>
      </c>
      <c r="H41" s="14" t="s">
        <v>101</v>
      </c>
      <c r="I41" s="14" t="s">
        <v>101</v>
      </c>
      <c r="J41" s="14">
        <f>октябрь!J41+ноябрь!J41+декабрь!J41</f>
        <v>107.04779999999998</v>
      </c>
    </row>
    <row r="42" spans="1:10" ht="12.75">
      <c r="A42" s="15">
        <v>30</v>
      </c>
      <c r="B42" s="11" t="s">
        <v>41</v>
      </c>
      <c r="C42" s="2" t="s">
        <v>91</v>
      </c>
      <c r="D42" s="2" t="s">
        <v>92</v>
      </c>
      <c r="E42" s="13">
        <v>1334.92</v>
      </c>
      <c r="F42" s="13">
        <v>1334.92</v>
      </c>
      <c r="G42" s="14" t="s">
        <v>101</v>
      </c>
      <c r="H42" s="14" t="s">
        <v>101</v>
      </c>
      <c r="I42" s="14" t="s">
        <v>101</v>
      </c>
      <c r="J42" s="14">
        <f>октябрь!J42+ноябрь!J42+декабрь!J42</f>
        <v>9.518966999999998</v>
      </c>
    </row>
    <row r="43" spans="1:10" ht="12.75">
      <c r="A43" s="15">
        <v>31</v>
      </c>
      <c r="B43" s="16" t="s">
        <v>42</v>
      </c>
      <c r="C43" s="2" t="s">
        <v>41</v>
      </c>
      <c r="D43" s="2" t="s">
        <v>93</v>
      </c>
      <c r="E43" s="13">
        <v>1334.92</v>
      </c>
      <c r="F43" s="13">
        <v>1334.92</v>
      </c>
      <c r="G43" s="14" t="s">
        <v>101</v>
      </c>
      <c r="H43" s="14" t="s">
        <v>101</v>
      </c>
      <c r="I43" s="14" t="s">
        <v>101</v>
      </c>
      <c r="J43" s="14">
        <f>октябрь!J43+ноябрь!J43+декабрь!J43</f>
        <v>8.726666999999999</v>
      </c>
    </row>
    <row r="44" spans="1:10" ht="12.75">
      <c r="A44" s="15">
        <v>32</v>
      </c>
      <c r="B44" s="16" t="s">
        <v>43</v>
      </c>
      <c r="C44" s="2" t="s">
        <v>41</v>
      </c>
      <c r="D44" s="2" t="s">
        <v>94</v>
      </c>
      <c r="E44" s="13">
        <v>1334.92</v>
      </c>
      <c r="F44" s="13">
        <v>1334.92</v>
      </c>
      <c r="G44" s="14" t="s">
        <v>101</v>
      </c>
      <c r="H44" s="14" t="s">
        <v>101</v>
      </c>
      <c r="I44" s="14" t="s">
        <v>101</v>
      </c>
      <c r="J44" s="14">
        <f>октябрь!J44+ноябрь!J44+декабрь!J44</f>
        <v>3.4368279999999998</v>
      </c>
    </row>
    <row r="45" spans="1:10" ht="12.75">
      <c r="A45" s="15">
        <v>33</v>
      </c>
      <c r="B45" s="16" t="s">
        <v>44</v>
      </c>
      <c r="C45" s="18" t="s">
        <v>41</v>
      </c>
      <c r="D45" s="18" t="s">
        <v>95</v>
      </c>
      <c r="E45" s="13">
        <v>1334.92</v>
      </c>
      <c r="F45" s="13">
        <v>1334.92</v>
      </c>
      <c r="G45" s="14" t="s">
        <v>101</v>
      </c>
      <c r="H45" s="14" t="s">
        <v>101</v>
      </c>
      <c r="I45" s="14" t="s">
        <v>101</v>
      </c>
      <c r="J45" s="14">
        <f>октябрь!J45+ноябрь!J45+декабрь!J45</f>
        <v>5.312804</v>
      </c>
    </row>
    <row r="46" spans="1:10" ht="12.75">
      <c r="A46" s="15">
        <v>34</v>
      </c>
      <c r="B46" s="16" t="s">
        <v>127</v>
      </c>
      <c r="C46" s="18" t="s">
        <v>41</v>
      </c>
      <c r="D46" s="18" t="s">
        <v>123</v>
      </c>
      <c r="E46" s="20">
        <v>1334.92</v>
      </c>
      <c r="F46" s="20">
        <v>1334.92</v>
      </c>
      <c r="G46" s="21" t="s">
        <v>101</v>
      </c>
      <c r="H46" s="21" t="s">
        <v>101</v>
      </c>
      <c r="I46" s="21" t="s">
        <v>101</v>
      </c>
      <c r="J46" s="14">
        <f>октябрь!J46+ноябрь!J46+декабрь!J46</f>
        <v>3.6138992562747685</v>
      </c>
    </row>
    <row r="47" spans="1:10" ht="25.5">
      <c r="A47" s="15">
        <v>35</v>
      </c>
      <c r="B47" s="16" t="s">
        <v>128</v>
      </c>
      <c r="C47" s="18" t="s">
        <v>41</v>
      </c>
      <c r="D47" s="18" t="s">
        <v>129</v>
      </c>
      <c r="E47" s="20">
        <v>1334.92</v>
      </c>
      <c r="F47" s="20">
        <v>1334.92</v>
      </c>
      <c r="G47" s="21" t="s">
        <v>101</v>
      </c>
      <c r="H47" s="21" t="s">
        <v>101</v>
      </c>
      <c r="I47" s="21" t="s">
        <v>101</v>
      </c>
      <c r="J47" s="21">
        <f>декабрь!J47</f>
        <v>17.137914893617022</v>
      </c>
    </row>
    <row r="48" spans="1:10" ht="12.75">
      <c r="A48" s="15">
        <v>36</v>
      </c>
      <c r="B48" s="16" t="s">
        <v>45</v>
      </c>
      <c r="C48" s="2" t="s">
        <v>41</v>
      </c>
      <c r="D48" s="2" t="s">
        <v>96</v>
      </c>
      <c r="E48" s="20">
        <v>1334.92</v>
      </c>
      <c r="F48" s="20">
        <v>1334.92</v>
      </c>
      <c r="G48" s="21" t="s">
        <v>101</v>
      </c>
      <c r="H48" s="21" t="s">
        <v>101</v>
      </c>
      <c r="I48" s="21" t="s">
        <v>101</v>
      </c>
      <c r="J48" s="21">
        <f>октябрь!J47+ноябрь!J47+декабрь!J48</f>
        <v>12.967384000000001</v>
      </c>
    </row>
    <row r="49" spans="1:10" ht="12.75">
      <c r="A49" s="15">
        <v>37</v>
      </c>
      <c r="B49" s="11" t="s">
        <v>111</v>
      </c>
      <c r="C49" s="2" t="s">
        <v>41</v>
      </c>
      <c r="D49" s="2" t="s">
        <v>108</v>
      </c>
      <c r="E49" s="20">
        <v>1334.92</v>
      </c>
      <c r="F49" s="20">
        <v>1334.92</v>
      </c>
      <c r="G49" s="21" t="s">
        <v>101</v>
      </c>
      <c r="H49" s="21" t="s">
        <v>101</v>
      </c>
      <c r="I49" s="21" t="s">
        <v>101</v>
      </c>
      <c r="J49" s="21">
        <f>октябрь!J48+ноябрь!J48+декабрь!J49</f>
        <v>102.76120599999999</v>
      </c>
    </row>
    <row r="50" spans="1:10" ht="12.75">
      <c r="A50" s="15">
        <v>38</v>
      </c>
      <c r="B50" s="16" t="s">
        <v>46</v>
      </c>
      <c r="C50" s="2" t="s">
        <v>105</v>
      </c>
      <c r="D50" s="2" t="s">
        <v>97</v>
      </c>
      <c r="E50" s="20">
        <v>1334.92</v>
      </c>
      <c r="F50" s="20">
        <v>1334.92</v>
      </c>
      <c r="G50" s="21" t="s">
        <v>101</v>
      </c>
      <c r="H50" s="21" t="s">
        <v>101</v>
      </c>
      <c r="I50" s="21" t="s">
        <v>101</v>
      </c>
      <c r="J50" s="21">
        <f>октябрь!J49+ноябрь!J49+декабрь!J50</f>
        <v>3.3662289999999997</v>
      </c>
    </row>
    <row r="51" spans="1:10" ht="12.75">
      <c r="A51" s="15">
        <v>39</v>
      </c>
      <c r="B51" s="16" t="s">
        <v>130</v>
      </c>
      <c r="C51" s="2" t="s">
        <v>105</v>
      </c>
      <c r="D51" s="2" t="s">
        <v>132</v>
      </c>
      <c r="E51" s="20">
        <v>1334.92</v>
      </c>
      <c r="F51" s="20">
        <v>1334.92</v>
      </c>
      <c r="G51" s="21" t="s">
        <v>101</v>
      </c>
      <c r="H51" s="21" t="s">
        <v>101</v>
      </c>
      <c r="I51" s="21" t="s">
        <v>101</v>
      </c>
      <c r="J51" s="14">
        <f>декабрь!J51</f>
        <v>17.28</v>
      </c>
    </row>
    <row r="52" spans="1:10" ht="12.75">
      <c r="A52" s="15">
        <v>40</v>
      </c>
      <c r="B52" s="16" t="s">
        <v>131</v>
      </c>
      <c r="C52" s="2" t="s">
        <v>105</v>
      </c>
      <c r="D52" s="2" t="s">
        <v>133</v>
      </c>
      <c r="E52" s="20">
        <v>1334.92</v>
      </c>
      <c r="F52" s="20">
        <v>1334.92</v>
      </c>
      <c r="G52" s="21" t="s">
        <v>101</v>
      </c>
      <c r="H52" s="21" t="s">
        <v>101</v>
      </c>
      <c r="I52" s="21" t="s">
        <v>101</v>
      </c>
      <c r="J52" s="14">
        <f>декабрь!J52</f>
        <v>30.987084000000003</v>
      </c>
    </row>
    <row r="53" spans="1:10" ht="12.75">
      <c r="A53" s="15">
        <v>41</v>
      </c>
      <c r="B53" s="16" t="s">
        <v>104</v>
      </c>
      <c r="C53" s="2" t="s">
        <v>105</v>
      </c>
      <c r="D53" s="2" t="s">
        <v>106</v>
      </c>
      <c r="E53" s="13">
        <v>1334.92</v>
      </c>
      <c r="F53" s="13">
        <v>1334.92</v>
      </c>
      <c r="G53" s="14" t="s">
        <v>101</v>
      </c>
      <c r="H53" s="14" t="s">
        <v>101</v>
      </c>
      <c r="I53" s="14" t="s">
        <v>101</v>
      </c>
      <c r="J53" s="14">
        <f>октябрь!J50+ноябрь!J50+декабрь!J53</f>
        <v>29.724977000000003</v>
      </c>
    </row>
    <row r="54" spans="1:10" ht="12.75" customHeight="1">
      <c r="A54" s="15">
        <v>42</v>
      </c>
      <c r="B54" s="1" t="s">
        <v>112</v>
      </c>
      <c r="C54" s="2" t="s">
        <v>41</v>
      </c>
      <c r="D54" s="2" t="s">
        <v>122</v>
      </c>
      <c r="E54" s="13">
        <v>1334.92</v>
      </c>
      <c r="F54" s="13">
        <v>1334.92</v>
      </c>
      <c r="G54" s="14" t="s">
        <v>101</v>
      </c>
      <c r="H54" s="14" t="s">
        <v>101</v>
      </c>
      <c r="I54" s="14" t="s">
        <v>101</v>
      </c>
      <c r="J54" s="14">
        <f>октябрь!J51+ноябрь!J51+декабрь!J54</f>
        <v>66.50277</v>
      </c>
    </row>
    <row r="55" spans="1:10" ht="12.75" customHeight="1">
      <c r="A55" s="15">
        <v>43</v>
      </c>
      <c r="B55" s="16" t="s">
        <v>47</v>
      </c>
      <c r="C55" s="2" t="s">
        <v>112</v>
      </c>
      <c r="D55" s="2" t="s">
        <v>98</v>
      </c>
      <c r="E55" s="13">
        <v>1334.92</v>
      </c>
      <c r="F55" s="13">
        <v>1334.92</v>
      </c>
      <c r="G55" s="14" t="s">
        <v>101</v>
      </c>
      <c r="H55" s="14" t="s">
        <v>101</v>
      </c>
      <c r="I55" s="14" t="s">
        <v>101</v>
      </c>
      <c r="J55" s="14">
        <f>октябрь!J52+ноябрь!J52+декабрь!J55</f>
        <v>2.967717</v>
      </c>
    </row>
    <row r="56" spans="1:10" ht="12.75" customHeight="1">
      <c r="A56" s="15">
        <v>44</v>
      </c>
      <c r="B56" s="16" t="s">
        <v>113</v>
      </c>
      <c r="C56" s="2" t="s">
        <v>112</v>
      </c>
      <c r="D56" s="16" t="s">
        <v>114</v>
      </c>
      <c r="E56" s="13">
        <v>1334.92</v>
      </c>
      <c r="F56" s="13">
        <v>1334.92</v>
      </c>
      <c r="G56" s="14" t="s">
        <v>101</v>
      </c>
      <c r="H56" s="14" t="s">
        <v>101</v>
      </c>
      <c r="I56" s="14" t="s">
        <v>101</v>
      </c>
      <c r="J56" s="14">
        <f>октябрь!J53+ноябрь!J53+декабрь!J56</f>
        <v>1.862547064729194</v>
      </c>
    </row>
    <row r="57" spans="1:10" ht="12.75" customHeight="1">
      <c r="A57" s="15">
        <v>45</v>
      </c>
      <c r="B57" s="16" t="s">
        <v>115</v>
      </c>
      <c r="C57" s="2" t="s">
        <v>112</v>
      </c>
      <c r="D57" s="16" t="s">
        <v>116</v>
      </c>
      <c r="E57" s="13">
        <v>1334.92</v>
      </c>
      <c r="F57" s="13">
        <v>1334.92</v>
      </c>
      <c r="G57" s="14" t="s">
        <v>101</v>
      </c>
      <c r="H57" s="14" t="s">
        <v>101</v>
      </c>
      <c r="I57" s="14" t="s">
        <v>101</v>
      </c>
      <c r="J57" s="14">
        <f>октябрь!J54+ноябрь!J54+декабрь!J57</f>
        <v>3.0106715046235126</v>
      </c>
    </row>
    <row r="58" spans="1:10" ht="12.75" customHeight="1">
      <c r="A58" s="15">
        <v>46</v>
      </c>
      <c r="B58" s="16" t="s">
        <v>117</v>
      </c>
      <c r="C58" s="2" t="s">
        <v>112</v>
      </c>
      <c r="D58" s="16" t="s">
        <v>118</v>
      </c>
      <c r="E58" s="13">
        <v>1334.92</v>
      </c>
      <c r="F58" s="13">
        <v>1334.92</v>
      </c>
      <c r="G58" s="14" t="s">
        <v>101</v>
      </c>
      <c r="H58" s="14" t="s">
        <v>101</v>
      </c>
      <c r="I58" s="14" t="s">
        <v>101</v>
      </c>
      <c r="J58" s="14">
        <f>октябрь!J55+ноябрь!J55+декабрь!J58</f>
        <v>0.5802574821664465</v>
      </c>
    </row>
    <row r="59" spans="1:10" ht="12.75" customHeight="1">
      <c r="A59" s="15">
        <v>47</v>
      </c>
      <c r="B59" s="16" t="s">
        <v>48</v>
      </c>
      <c r="C59" s="19" t="s">
        <v>99</v>
      </c>
      <c r="D59" s="19" t="s">
        <v>100</v>
      </c>
      <c r="E59" s="13">
        <v>1978.4</v>
      </c>
      <c r="F59" s="13">
        <v>1978.4</v>
      </c>
      <c r="G59" s="14" t="s">
        <v>101</v>
      </c>
      <c r="H59" s="14" t="s">
        <v>101</v>
      </c>
      <c r="I59" s="14" t="s">
        <v>101</v>
      </c>
      <c r="J59" s="14">
        <f>октябрь!J56+ноябрь!J56+декабрь!J59</f>
        <v>80.00818951</v>
      </c>
    </row>
    <row r="60" spans="1:10" ht="12.75" customHeight="1">
      <c r="A60" s="23"/>
      <c r="B60" s="40" t="s">
        <v>136</v>
      </c>
      <c r="C60" s="40"/>
      <c r="D60" s="40"/>
      <c r="E60" s="40"/>
      <c r="F60" s="40"/>
      <c r="G60" s="40"/>
      <c r="H60" s="40"/>
      <c r="I60" s="40"/>
      <c r="J60" s="40"/>
    </row>
    <row r="61" spans="1:10" ht="12.75">
      <c r="A61" s="24">
        <v>48</v>
      </c>
      <c r="B61" s="25" t="s">
        <v>57</v>
      </c>
      <c r="C61" s="26"/>
      <c r="D61" s="26"/>
      <c r="E61" s="20">
        <v>1334.92</v>
      </c>
      <c r="F61" s="20">
        <v>1334.92</v>
      </c>
      <c r="G61" s="21" t="s">
        <v>101</v>
      </c>
      <c r="H61" s="21" t="s">
        <v>101</v>
      </c>
      <c r="I61" s="21" t="s">
        <v>101</v>
      </c>
      <c r="J61" s="37">
        <v>1.8086609999999999</v>
      </c>
    </row>
    <row r="62" spans="1:10" ht="12.75">
      <c r="A62" s="24">
        <v>49</v>
      </c>
      <c r="B62" s="27" t="s">
        <v>137</v>
      </c>
      <c r="C62" s="27" t="s">
        <v>138</v>
      </c>
      <c r="D62" s="27" t="s">
        <v>139</v>
      </c>
      <c r="E62" s="20">
        <v>1334.92</v>
      </c>
      <c r="F62" s="20">
        <v>1334.92</v>
      </c>
      <c r="G62" s="21" t="s">
        <v>101</v>
      </c>
      <c r="H62" s="21" t="s">
        <v>101</v>
      </c>
      <c r="I62" s="21" t="s">
        <v>101</v>
      </c>
      <c r="J62" s="37">
        <v>0.00069131</v>
      </c>
    </row>
    <row r="63" spans="1:10" ht="12.75">
      <c r="A63" s="24">
        <v>50</v>
      </c>
      <c r="B63" s="28" t="s">
        <v>140</v>
      </c>
      <c r="C63" s="29"/>
      <c r="D63" s="29"/>
      <c r="E63" s="20">
        <v>1334.92</v>
      </c>
      <c r="F63" s="20">
        <v>1334.92</v>
      </c>
      <c r="G63" s="21" t="s">
        <v>101</v>
      </c>
      <c r="H63" s="21" t="s">
        <v>101</v>
      </c>
      <c r="I63" s="21" t="s">
        <v>101</v>
      </c>
      <c r="J63" s="37">
        <v>4.1423000000000005</v>
      </c>
    </row>
    <row r="64" spans="1:10" ht="25.5">
      <c r="A64" s="24">
        <v>51</v>
      </c>
      <c r="B64" s="30" t="s">
        <v>141</v>
      </c>
      <c r="C64" s="27" t="s">
        <v>142</v>
      </c>
      <c r="D64" s="27" t="s">
        <v>143</v>
      </c>
      <c r="E64" s="20">
        <v>1334.92</v>
      </c>
      <c r="F64" s="20">
        <v>1334.92</v>
      </c>
      <c r="G64" s="21" t="s">
        <v>101</v>
      </c>
      <c r="H64" s="21" t="s">
        <v>101</v>
      </c>
      <c r="I64" s="21" t="s">
        <v>101</v>
      </c>
      <c r="J64" s="37">
        <v>0.25663989</v>
      </c>
    </row>
    <row r="65" spans="1:10" ht="12.75">
      <c r="A65" s="24">
        <v>52</v>
      </c>
      <c r="B65" s="30" t="s">
        <v>144</v>
      </c>
      <c r="C65" s="27" t="s">
        <v>145</v>
      </c>
      <c r="D65" s="27" t="s">
        <v>146</v>
      </c>
      <c r="E65" s="20">
        <v>1334.92</v>
      </c>
      <c r="F65" s="20">
        <v>1334.92</v>
      </c>
      <c r="G65" s="21" t="s">
        <v>101</v>
      </c>
      <c r="H65" s="21" t="s">
        <v>101</v>
      </c>
      <c r="I65" s="21" t="s">
        <v>101</v>
      </c>
      <c r="J65" s="37">
        <v>0.00048389</v>
      </c>
    </row>
    <row r="66" spans="1:10" ht="12.75">
      <c r="A66" s="24">
        <v>53</v>
      </c>
      <c r="B66" s="30" t="s">
        <v>147</v>
      </c>
      <c r="C66" s="27" t="s">
        <v>148</v>
      </c>
      <c r="D66" s="27" t="s">
        <v>149</v>
      </c>
      <c r="E66" s="20">
        <v>1334.92</v>
      </c>
      <c r="F66" s="20">
        <v>1334.92</v>
      </c>
      <c r="G66" s="21" t="s">
        <v>101</v>
      </c>
      <c r="H66" s="21" t="s">
        <v>101</v>
      </c>
      <c r="I66" s="21" t="s">
        <v>101</v>
      </c>
      <c r="J66" s="37">
        <v>0.00253984</v>
      </c>
    </row>
    <row r="67" spans="1:10" ht="12.75">
      <c r="A67" s="24">
        <v>54</v>
      </c>
      <c r="B67" s="30" t="s">
        <v>150</v>
      </c>
      <c r="C67" s="27" t="s">
        <v>151</v>
      </c>
      <c r="D67" s="27" t="s">
        <v>152</v>
      </c>
      <c r="E67" s="20">
        <v>1334.92</v>
      </c>
      <c r="F67" s="20">
        <v>1334.92</v>
      </c>
      <c r="G67" s="21" t="s">
        <v>101</v>
      </c>
      <c r="H67" s="21" t="s">
        <v>101</v>
      </c>
      <c r="I67" s="21" t="s">
        <v>101</v>
      </c>
      <c r="J67" s="37">
        <v>0.0128132</v>
      </c>
    </row>
    <row r="68" spans="1:10" ht="12.75">
      <c r="A68" s="24">
        <v>55</v>
      </c>
      <c r="B68" s="30" t="s">
        <v>153</v>
      </c>
      <c r="C68" s="27" t="s">
        <v>154</v>
      </c>
      <c r="D68" s="27" t="s">
        <v>155</v>
      </c>
      <c r="E68" s="20">
        <v>1334.92</v>
      </c>
      <c r="F68" s="20">
        <v>1334.92</v>
      </c>
      <c r="G68" s="21" t="s">
        <v>101</v>
      </c>
      <c r="H68" s="21" t="s">
        <v>101</v>
      </c>
      <c r="I68" s="21" t="s">
        <v>101</v>
      </c>
      <c r="J68" s="37">
        <v>0.0247764</v>
      </c>
    </row>
    <row r="69" spans="1:10" ht="25.5">
      <c r="A69" s="24">
        <v>56</v>
      </c>
      <c r="B69" s="30" t="s">
        <v>156</v>
      </c>
      <c r="C69" s="27" t="s">
        <v>157</v>
      </c>
      <c r="D69" s="27" t="s">
        <v>158</v>
      </c>
      <c r="E69" s="20">
        <v>1334.92</v>
      </c>
      <c r="F69" s="20">
        <v>1334.92</v>
      </c>
      <c r="G69" s="21" t="s">
        <v>101</v>
      </c>
      <c r="H69" s="21" t="s">
        <v>101</v>
      </c>
      <c r="I69" s="21" t="s">
        <v>101</v>
      </c>
      <c r="J69" s="37">
        <v>0.00248168</v>
      </c>
    </row>
    <row r="70" spans="1:10" ht="25.5">
      <c r="A70" s="24">
        <v>57</v>
      </c>
      <c r="B70" s="30" t="s">
        <v>159</v>
      </c>
      <c r="C70" s="27" t="s">
        <v>160</v>
      </c>
      <c r="D70" s="27" t="s">
        <v>161</v>
      </c>
      <c r="E70" s="20">
        <v>1334.92</v>
      </c>
      <c r="F70" s="20">
        <v>1334.92</v>
      </c>
      <c r="G70" s="21" t="s">
        <v>101</v>
      </c>
      <c r="H70" s="21" t="s">
        <v>101</v>
      </c>
      <c r="I70" s="21" t="s">
        <v>101</v>
      </c>
      <c r="J70" s="37">
        <v>0.00125757</v>
      </c>
    </row>
    <row r="71" spans="1:10" ht="25.5">
      <c r="A71" s="24">
        <v>58</v>
      </c>
      <c r="B71" s="30" t="s">
        <v>162</v>
      </c>
      <c r="C71" s="27" t="s">
        <v>163</v>
      </c>
      <c r="D71" s="27" t="s">
        <v>164</v>
      </c>
      <c r="E71" s="20">
        <v>1334.92</v>
      </c>
      <c r="F71" s="20">
        <v>1334.92</v>
      </c>
      <c r="G71" s="21" t="s">
        <v>101</v>
      </c>
      <c r="H71" s="21" t="s">
        <v>101</v>
      </c>
      <c r="I71" s="21" t="s">
        <v>101</v>
      </c>
      <c r="J71" s="37">
        <v>0.00259564</v>
      </c>
    </row>
    <row r="72" spans="1:10" ht="25.5">
      <c r="A72" s="24">
        <v>59</v>
      </c>
      <c r="B72" s="30" t="s">
        <v>165</v>
      </c>
      <c r="C72" s="27" t="s">
        <v>166</v>
      </c>
      <c r="D72" s="27" t="s">
        <v>167</v>
      </c>
      <c r="E72" s="20">
        <v>1334.92</v>
      </c>
      <c r="F72" s="20">
        <v>1334.92</v>
      </c>
      <c r="G72" s="21" t="s">
        <v>101</v>
      </c>
      <c r="H72" s="21" t="s">
        <v>101</v>
      </c>
      <c r="I72" s="21" t="s">
        <v>101</v>
      </c>
      <c r="J72" s="37">
        <v>0.00665812</v>
      </c>
    </row>
    <row r="73" spans="1:10" ht="12.75">
      <c r="A73" s="24">
        <v>60</v>
      </c>
      <c r="B73" s="28" t="s">
        <v>168</v>
      </c>
      <c r="C73" s="27"/>
      <c r="D73" s="27"/>
      <c r="E73" s="20">
        <v>1334.92</v>
      </c>
      <c r="F73" s="20">
        <v>1334.92</v>
      </c>
      <c r="G73" s="21" t="s">
        <v>101</v>
      </c>
      <c r="H73" s="21" t="s">
        <v>101</v>
      </c>
      <c r="I73" s="21" t="s">
        <v>101</v>
      </c>
      <c r="J73" s="37">
        <v>0.67445822</v>
      </c>
    </row>
    <row r="74" spans="1:10" ht="12.75">
      <c r="A74" s="24">
        <v>61</v>
      </c>
      <c r="B74" s="30" t="s">
        <v>169</v>
      </c>
      <c r="C74" s="27" t="s">
        <v>170</v>
      </c>
      <c r="D74" s="27" t="s">
        <v>171</v>
      </c>
      <c r="E74" s="20">
        <v>1334.92</v>
      </c>
      <c r="F74" s="20">
        <v>1334.92</v>
      </c>
      <c r="G74" s="21" t="s">
        <v>101</v>
      </c>
      <c r="H74" s="21" t="s">
        <v>101</v>
      </c>
      <c r="I74" s="21" t="s">
        <v>101</v>
      </c>
      <c r="J74" s="37">
        <v>0.0026281200000000003</v>
      </c>
    </row>
    <row r="75" spans="1:10" ht="12.75">
      <c r="A75" s="24">
        <v>62</v>
      </c>
      <c r="B75" s="30" t="s">
        <v>172</v>
      </c>
      <c r="C75" s="27" t="s">
        <v>173</v>
      </c>
      <c r="D75" s="27" t="s">
        <v>174</v>
      </c>
      <c r="E75" s="20">
        <v>1334.92</v>
      </c>
      <c r="F75" s="20">
        <v>1334.92</v>
      </c>
      <c r="G75" s="21" t="s">
        <v>101</v>
      </c>
      <c r="H75" s="21" t="s">
        <v>101</v>
      </c>
      <c r="I75" s="21" t="s">
        <v>101</v>
      </c>
      <c r="J75" s="37">
        <v>0.00026382</v>
      </c>
    </row>
    <row r="76" spans="1:10" ht="12.75">
      <c r="A76" s="24">
        <v>63</v>
      </c>
      <c r="B76" s="30" t="s">
        <v>175</v>
      </c>
      <c r="C76" s="27" t="s">
        <v>176</v>
      </c>
      <c r="D76" s="27" t="s">
        <v>177</v>
      </c>
      <c r="E76" s="20">
        <v>1334.92</v>
      </c>
      <c r="F76" s="20">
        <v>1334.92</v>
      </c>
      <c r="G76" s="21" t="s">
        <v>101</v>
      </c>
      <c r="H76" s="21" t="s">
        <v>101</v>
      </c>
      <c r="I76" s="21" t="s">
        <v>101</v>
      </c>
      <c r="J76" s="37">
        <v>0.00150761</v>
      </c>
    </row>
    <row r="77" spans="1:10" ht="12.75">
      <c r="A77" s="24">
        <v>64</v>
      </c>
      <c r="B77" s="30" t="s">
        <v>178</v>
      </c>
      <c r="C77" s="27" t="s">
        <v>179</v>
      </c>
      <c r="D77" s="27" t="s">
        <v>180</v>
      </c>
      <c r="E77" s="20">
        <v>1334.92</v>
      </c>
      <c r="F77" s="20">
        <v>1334.92</v>
      </c>
      <c r="G77" s="21" t="s">
        <v>101</v>
      </c>
      <c r="H77" s="21" t="s">
        <v>101</v>
      </c>
      <c r="I77" s="21" t="s">
        <v>101</v>
      </c>
      <c r="J77" s="37">
        <v>0.00125675</v>
      </c>
    </row>
    <row r="78" spans="1:10" ht="12.75">
      <c r="A78" s="24">
        <v>65</v>
      </c>
      <c r="B78" s="30" t="s">
        <v>181</v>
      </c>
      <c r="C78" s="27" t="s">
        <v>182</v>
      </c>
      <c r="D78" s="27" t="s">
        <v>183</v>
      </c>
      <c r="E78" s="20">
        <v>1334.92</v>
      </c>
      <c r="F78" s="20">
        <v>1334.92</v>
      </c>
      <c r="G78" s="21" t="s">
        <v>101</v>
      </c>
      <c r="H78" s="21" t="s">
        <v>101</v>
      </c>
      <c r="I78" s="21" t="s">
        <v>101</v>
      </c>
      <c r="J78" s="37">
        <v>0.00053029</v>
      </c>
    </row>
    <row r="79" spans="1:10" ht="12.75">
      <c r="A79" s="24"/>
      <c r="B79" s="31" t="s">
        <v>184</v>
      </c>
      <c r="C79" s="27"/>
      <c r="D79" s="27"/>
      <c r="E79" s="20"/>
      <c r="F79" s="20"/>
      <c r="G79" s="21"/>
      <c r="H79" s="21"/>
      <c r="I79" s="21"/>
      <c r="J79" s="37"/>
    </row>
    <row r="80" spans="1:10" ht="25.5">
      <c r="A80" s="24">
        <v>66</v>
      </c>
      <c r="B80" s="30" t="s">
        <v>185</v>
      </c>
      <c r="C80" s="27" t="s">
        <v>186</v>
      </c>
      <c r="D80" s="27" t="s">
        <v>187</v>
      </c>
      <c r="E80" s="20">
        <v>1334.92</v>
      </c>
      <c r="F80" s="20">
        <v>1334.92</v>
      </c>
      <c r="G80" s="21" t="s">
        <v>101</v>
      </c>
      <c r="H80" s="21" t="s">
        <v>101</v>
      </c>
      <c r="I80" s="21" t="s">
        <v>101</v>
      </c>
      <c r="J80" s="37">
        <v>0.017921899999999998</v>
      </c>
    </row>
    <row r="81" spans="1:10" ht="12.75">
      <c r="A81" s="24">
        <v>67</v>
      </c>
      <c r="B81" s="30" t="s">
        <v>188</v>
      </c>
      <c r="C81" s="27" t="s">
        <v>189</v>
      </c>
      <c r="D81" s="27" t="s">
        <v>190</v>
      </c>
      <c r="E81" s="20">
        <v>1334.92</v>
      </c>
      <c r="F81" s="20">
        <v>1334.92</v>
      </c>
      <c r="G81" s="21" t="s">
        <v>101</v>
      </c>
      <c r="H81" s="21" t="s">
        <v>101</v>
      </c>
      <c r="I81" s="21" t="s">
        <v>101</v>
      </c>
      <c r="J81" s="37">
        <v>0.06977525</v>
      </c>
    </row>
    <row r="82" spans="1:10" ht="12.75">
      <c r="A82" s="24">
        <v>68</v>
      </c>
      <c r="B82" s="30" t="s">
        <v>191</v>
      </c>
      <c r="C82" s="32" t="s">
        <v>192</v>
      </c>
      <c r="D82" s="32" t="s">
        <v>193</v>
      </c>
      <c r="E82" s="20">
        <v>1334.92</v>
      </c>
      <c r="F82" s="20">
        <v>1334.92</v>
      </c>
      <c r="G82" s="21" t="s">
        <v>101</v>
      </c>
      <c r="H82" s="21" t="s">
        <v>101</v>
      </c>
      <c r="I82" s="21" t="s">
        <v>101</v>
      </c>
      <c r="J82" s="37">
        <v>0.01687718</v>
      </c>
    </row>
    <row r="83" spans="2:10" ht="12.75">
      <c r="B83" s="44" t="s">
        <v>107</v>
      </c>
      <c r="C83" s="44"/>
      <c r="D83" s="44"/>
      <c r="E83" s="44"/>
      <c r="F83" s="44"/>
      <c r="G83" s="44"/>
      <c r="H83" s="44"/>
      <c r="I83" s="44"/>
      <c r="J83" s="44"/>
    </row>
  </sheetData>
  <sheetProtection/>
  <mergeCells count="56">
    <mergeCell ref="A8:J8"/>
    <mergeCell ref="B60:J60"/>
    <mergeCell ref="GS7:HB7"/>
    <mergeCell ref="HC7:HL7"/>
    <mergeCell ref="HM7:HV7"/>
    <mergeCell ref="HW7:IF7"/>
    <mergeCell ref="CC7:CL7"/>
    <mergeCell ref="CM7:CV7"/>
    <mergeCell ref="CW7:DF7"/>
    <mergeCell ref="DG7:DP7"/>
    <mergeCell ref="IG7:IP7"/>
    <mergeCell ref="IQ7:IV7"/>
    <mergeCell ref="EK7:ET7"/>
    <mergeCell ref="EU7:FD7"/>
    <mergeCell ref="FE7:FN7"/>
    <mergeCell ref="FO7:FX7"/>
    <mergeCell ref="FY7:GH7"/>
    <mergeCell ref="GI7:GR7"/>
    <mergeCell ref="DQ7:DZ7"/>
    <mergeCell ref="EA7:EJ7"/>
    <mergeCell ref="IG6:IP6"/>
    <mergeCell ref="IQ6:IV6"/>
    <mergeCell ref="A7:J7"/>
    <mergeCell ref="K7:T7"/>
    <mergeCell ref="U7:AD7"/>
    <mergeCell ref="AE7:AN7"/>
    <mergeCell ref="AO7:AX7"/>
    <mergeCell ref="AY7:BH7"/>
    <mergeCell ref="BI7:BR7"/>
    <mergeCell ref="BS7:CB7"/>
    <mergeCell ref="FY6:GH6"/>
    <mergeCell ref="GI6:GR6"/>
    <mergeCell ref="GS6:HB6"/>
    <mergeCell ref="HC6:HL6"/>
    <mergeCell ref="BI6:BR6"/>
    <mergeCell ref="BS6:CB6"/>
    <mergeCell ref="CC6:CL6"/>
    <mergeCell ref="CM6:CV6"/>
    <mergeCell ref="HM6:HV6"/>
    <mergeCell ref="HW6:IF6"/>
    <mergeCell ref="DQ6:DZ6"/>
    <mergeCell ref="EA6:EJ6"/>
    <mergeCell ref="EK6:ET6"/>
    <mergeCell ref="EU6:FD6"/>
    <mergeCell ref="FE6:FN6"/>
    <mergeCell ref="FO6:FX6"/>
    <mergeCell ref="B83:J83"/>
    <mergeCell ref="B12:J12"/>
    <mergeCell ref="CW6:DF6"/>
    <mergeCell ref="DG6:DP6"/>
    <mergeCell ref="A6:J6"/>
    <mergeCell ref="K6:T6"/>
    <mergeCell ref="U6:AD6"/>
    <mergeCell ref="AE6:AN6"/>
    <mergeCell ref="AO6:AX6"/>
    <mergeCell ref="AY6:BH6"/>
  </mergeCells>
  <printOptions/>
  <pageMargins left="0.5905511811023623" right="0.3937007874015748" top="0.3937007874015748" bottom="0.3937007874015748" header="0.1968503937007874" footer="0.1968503937007874"/>
  <pageSetup fitToHeight="2" horizontalDpi="600" verticalDpi="600" orientation="landscape" paperSize="9" scale="6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Иванова Виктория Владимировна</cp:lastModifiedBy>
  <cp:lastPrinted>2018-01-25T02:38:43Z</cp:lastPrinted>
  <dcterms:created xsi:type="dcterms:W3CDTF">2012-02-10T12:30:27Z</dcterms:created>
  <dcterms:modified xsi:type="dcterms:W3CDTF">2018-01-30T07:27:05Z</dcterms:modified>
  <cp:category/>
  <cp:version/>
  <cp:contentType/>
  <cp:contentStatus/>
</cp:coreProperties>
</file>