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sktop\Документы\Раскрытие информации\2022 год\Февраль\"/>
    </mc:Choice>
  </mc:AlternateContent>
  <bookViews>
    <workbookView xWindow="0" yWindow="0" windowWidth="28800" windowHeight="12330" activeTab="2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ОГКМ!$A$1:$F$26</definedName>
    <definedName name="_xlnm.Print_Area" localSheetId="0">СВГКМ!$A$1:$F$90</definedName>
    <definedName name="_xlnm.Print_Area" localSheetId="1">СТГКМ!$A$1:$F$28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29" i="1"/>
  <c r="F27" i="1"/>
  <c r="F26" i="1"/>
  <c r="F25" i="1"/>
  <c r="F24" i="1"/>
  <c r="F23" i="1"/>
  <c r="F22" i="1"/>
  <c r="F21" i="1"/>
  <c r="F20" i="1"/>
  <c r="F18" i="1"/>
  <c r="F17" i="1"/>
</calcChain>
</file>

<file path=xl/sharedStrings.xml><?xml version="1.0" encoding="utf-8"?>
<sst xmlns="http://schemas.openxmlformats.org/spreadsheetml/2006/main" count="401" uniqueCount="141">
  <si>
    <t>Приложение № 4</t>
  </si>
  <si>
    <t>к приказу ФАС России</t>
  </si>
  <si>
    <t>от 18.01.2019 № 38/19</t>
  </si>
  <si>
    <t>Форма 4</t>
  </si>
  <si>
    <t>Информация о наличии (отсутствии) технической возможности доступа к регулируемым услугам</t>
  </si>
  <si>
    <t>(наименование субъекта естественной монополии)</t>
  </si>
  <si>
    <t>февраль</t>
  </si>
  <si>
    <t>2022 года</t>
  </si>
  <si>
    <t>(месяц)</t>
  </si>
  <si>
    <t>с 01.02.22г. по 28.02.22г.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</si>
  <si>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</si>
  <si>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</si>
  <si>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</si>
  <si>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</si>
  <si>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</si>
  <si>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</si>
  <si>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</si>
  <si>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МГ Мастах – Берге - Якутск</t>
  </si>
  <si>
    <t>-</t>
  </si>
  <si>
    <t>МГ Мастах-Берге 86 км</t>
  </si>
  <si>
    <t>АГРС с. Тыайа</t>
  </si>
  <si>
    <t>АГРС с. Чагда</t>
  </si>
  <si>
    <t>АГРС с.Арыктах</t>
  </si>
  <si>
    <t>МГ Мастах-Берге 132 км</t>
  </si>
  <si>
    <t>АГРС с.Кобяй</t>
  </si>
  <si>
    <t>МГ Берге-Якутск  108 км</t>
  </si>
  <si>
    <t>АГРС с.Ситте</t>
  </si>
  <si>
    <t>МГ Берге-Якутск  181 км</t>
  </si>
  <si>
    <t>АГРС с.Салбанцы</t>
  </si>
  <si>
    <t>МГ Берге-Якутск  198 км</t>
  </si>
  <si>
    <t>АГРС с.Намцы</t>
  </si>
  <si>
    <t>ГО с. Намцы 24 км</t>
  </si>
  <si>
    <t>АГРС с.Искра</t>
  </si>
  <si>
    <t>ГО с Намцы 49 км</t>
  </si>
  <si>
    <t>ГО с.ХатырыкГО с.Бетюнцы</t>
  </si>
  <si>
    <t>ГО Намцы-Хатырык 14 км</t>
  </si>
  <si>
    <t>АГРС с. Бетюнцы</t>
  </si>
  <si>
    <t>ГО Намцы-Хатырык 34 км</t>
  </si>
  <si>
    <t>АГРС с. Хатырык</t>
  </si>
  <si>
    <t>МГ Берге-Якутск  216 км</t>
  </si>
  <si>
    <t>АГРС с. Таастах</t>
  </si>
  <si>
    <t>МГ Берге-Якутск  283 км</t>
  </si>
  <si>
    <t>АГРС п. Маган</t>
  </si>
  <si>
    <t>МГ Берге-Якутск  272  км</t>
  </si>
  <si>
    <t>ГРС г. Покровск</t>
  </si>
  <si>
    <t>ГО г. Покровск 49 км</t>
  </si>
  <si>
    <t>АГРС с. Октемцы</t>
  </si>
  <si>
    <t>ГО г. Покровск 70 км</t>
  </si>
  <si>
    <t>ГО  с. Булгунняхтах</t>
  </si>
  <si>
    <t>ГО Покровск-Булгунняхтах 27 км</t>
  </si>
  <si>
    <t>АГРС с. Булгунняхтах</t>
  </si>
  <si>
    <t>ГО с. Улахан-Ан</t>
  </si>
  <si>
    <t>МГ Булгунняхтах-Улахан-Ан 50 км</t>
  </si>
  <si>
    <t>АГРС с. Улахан-Ан</t>
  </si>
  <si>
    <t>МГ Берге-Якутск 133 км</t>
  </si>
  <si>
    <t>ГО Бясь-Кюель, ГО Кюерелях, ГО Асыма, ГО Бердигестях</t>
  </si>
  <si>
    <t>МГ с. Бердигестях 70 км</t>
  </si>
  <si>
    <t>АГРС с. Бясь-Кюель</t>
  </si>
  <si>
    <t>МГ с. Бердигестях 67 км</t>
  </si>
  <si>
    <t>АГРС с. Кюерелях</t>
  </si>
  <si>
    <t>МГ с. Бердигестях 123 км</t>
  </si>
  <si>
    <t>АГРС с. Асыма</t>
  </si>
  <si>
    <t>МГ с. Бердигестях  км</t>
  </si>
  <si>
    <t>АГРС с. Бердигестях</t>
  </si>
  <si>
    <t>МГ 0км-ГРС-2-Хатассы 9 км</t>
  </si>
  <si>
    <t>ГРС-2 г.Якутск</t>
  </si>
  <si>
    <t>МГ Мастах-Берге 286 км</t>
  </si>
  <si>
    <t>ГО с.Хатассы</t>
  </si>
  <si>
    <t>МГ ГРС-2-Хатассы 21 км</t>
  </si>
  <si>
    <t>АГРС с. Хатассы</t>
  </si>
  <si>
    <t>МГ ГРС-2-Хатассы</t>
  </si>
  <si>
    <t>МГ Павловск-Майя</t>
  </si>
  <si>
    <t>Подводный переход через р.Лена</t>
  </si>
  <si>
    <t>ГО с. Майя</t>
  </si>
  <si>
    <t>МГ Павловск-Майя 36 км</t>
  </si>
  <si>
    <t>АГРС с.Павловск</t>
  </si>
  <si>
    <t>МГ Павловск-Майя 42км</t>
  </si>
  <si>
    <t>АГРС с. Хаптагай</t>
  </si>
  <si>
    <t>МГ Павловск-Майя 43 км</t>
  </si>
  <si>
    <t>АГРС п.Н. Бестях</t>
  </si>
  <si>
    <t>ГО к п. Нижний Бестях 8 км</t>
  </si>
  <si>
    <t>АГРС ЖД</t>
  </si>
  <si>
    <t>ГО к п. Нижний Бестях 7 км</t>
  </si>
  <si>
    <t>АГРС Прирельсовый</t>
  </si>
  <si>
    <t>МГ Павловск-Майя 66 км</t>
  </si>
  <si>
    <t>АГРС с. Майя</t>
  </si>
  <si>
    <t>ГО с. Табага, ГО с. Чурапча</t>
  </si>
  <si>
    <t>МГ Майя-Табага-Чурапча 103 км</t>
  </si>
  <si>
    <t>АГРС с.Табага</t>
  </si>
  <si>
    <t>МГ Майя-Табага-Чурапча 198 км</t>
  </si>
  <si>
    <t>АГРС с. Дябыла</t>
  </si>
  <si>
    <t>МГ Майя-Табага-Чурапча 207 км</t>
  </si>
  <si>
    <t>АГРС с. Чурапча</t>
  </si>
  <si>
    <t>МГ Майя-Табага-Чурапча 124 км</t>
  </si>
  <si>
    <t>АГРС с. Бютейдях</t>
  </si>
  <si>
    <t>МГ Майя-Табага-Чурапча 166 км</t>
  </si>
  <si>
    <t>АГРС с. Туора-Кюель</t>
  </si>
  <si>
    <t>МГ Майя-Табага-Чурапча  км</t>
  </si>
  <si>
    <t>АГРС с. Диринг</t>
  </si>
  <si>
    <t>МГ Павловск-Майя 73 км</t>
  </si>
  <si>
    <t>ГО Тюнгюлю, Беке, Суола, Бедиме</t>
  </si>
  <si>
    <t>МГ Майя-Тюнгюлю-Борогонцы 61 км</t>
  </si>
  <si>
    <t>АГРС с.Тюнгюлю</t>
  </si>
  <si>
    <t>МГ Майя-Тюнгюлю-Борогонцы 8 км</t>
  </si>
  <si>
    <t>АГРС с. Беке</t>
  </si>
  <si>
    <t>МГ Майя-Тюнгюлю-Борогонцы 24 км</t>
  </si>
  <si>
    <t>АГРС с. Суола</t>
  </si>
  <si>
    <t>МГ Майя-Тюнгюлю-Борогонцы 38 км</t>
  </si>
  <si>
    <t>АГРС с. Бедиме</t>
  </si>
  <si>
    <t>УКПГ Отраднинское ГКМ</t>
  </si>
  <si>
    <t>АГРС г.Ленск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</si>
  <si>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</si>
  <si>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АО "Сахатранснефтегаз"</t>
  </si>
  <si>
    <t xml:space="preserve">в зонах входа на </t>
  </si>
  <si>
    <t>ЛПУМГ: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</si>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</sst>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0" xfId="0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65" fontId="0" fillId="0" borderId="0" xfId="0" applyNumberForma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vertical="center"/>
    </xf>
    <xf numFmtId="165" fontId="1" fillId="0" borderId="3" xfId="0" applyNumberFormat="1" applyFont="1" applyFill="1" applyBorder="1" applyAlignment="1"/>
    <xf numFmtId="0" fontId="1" fillId="0" borderId="3" xfId="0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1\&#1055;&#1083;&#1072;&#1085;\&#1087;&#1083;&#1072;&#1085;%20&#1085;&#1072;%202022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4">
          <cell r="D4">
            <v>0.91249999999999998</v>
          </cell>
        </row>
        <row r="6">
          <cell r="D6">
            <v>0.30416666666666664</v>
          </cell>
        </row>
        <row r="8">
          <cell r="D8">
            <v>0.5</v>
          </cell>
        </row>
        <row r="12">
          <cell r="D12">
            <v>1.3079166666666666</v>
          </cell>
        </row>
        <row r="14">
          <cell r="D14">
            <v>4.166666666666667</v>
          </cell>
        </row>
        <row r="16">
          <cell r="D16">
            <v>17.083333333333332</v>
          </cell>
        </row>
        <row r="17">
          <cell r="D17">
            <v>0.16666666666666666</v>
          </cell>
        </row>
        <row r="18">
          <cell r="D18">
            <v>2.0333333333333332</v>
          </cell>
        </row>
        <row r="19">
          <cell r="D19">
            <v>1.6666666666666667</v>
          </cell>
        </row>
        <row r="21">
          <cell r="D21">
            <v>8.1666666666666661</v>
          </cell>
        </row>
        <row r="26">
          <cell r="D26">
            <v>26.666666666666668</v>
          </cell>
        </row>
        <row r="29">
          <cell r="D29">
            <v>14.791666666666666</v>
          </cell>
        </row>
        <row r="30">
          <cell r="D30">
            <v>0.66666666666666663</v>
          </cell>
        </row>
        <row r="31">
          <cell r="D31">
            <v>13.6875</v>
          </cell>
        </row>
        <row r="32">
          <cell r="D32">
            <v>0.66666666666666663</v>
          </cell>
        </row>
        <row r="33">
          <cell r="D33">
            <v>9.6583333333333332</v>
          </cell>
        </row>
        <row r="34">
          <cell r="D34">
            <v>0.63639600000000007</v>
          </cell>
        </row>
        <row r="35">
          <cell r="D35">
            <v>0.58282</v>
          </cell>
        </row>
        <row r="36">
          <cell r="D36">
            <v>46.666666666666664</v>
          </cell>
        </row>
        <row r="37">
          <cell r="D37">
            <v>44</v>
          </cell>
        </row>
        <row r="38">
          <cell r="D38">
            <v>7.3</v>
          </cell>
        </row>
        <row r="39">
          <cell r="D39">
            <v>44</v>
          </cell>
        </row>
        <row r="41">
          <cell r="D41">
            <v>35.633333333333333</v>
          </cell>
        </row>
        <row r="42">
          <cell r="D42">
            <v>3.65</v>
          </cell>
        </row>
        <row r="43">
          <cell r="D43">
            <v>1.46</v>
          </cell>
        </row>
        <row r="44">
          <cell r="D44">
            <v>3.65</v>
          </cell>
        </row>
        <row r="45">
          <cell r="D45">
            <v>7.3</v>
          </cell>
        </row>
        <row r="46">
          <cell r="D46">
            <v>1.46</v>
          </cell>
        </row>
        <row r="48">
          <cell r="D48">
            <v>1.6120833333333333</v>
          </cell>
        </row>
        <row r="49">
          <cell r="D49">
            <v>23.125</v>
          </cell>
        </row>
        <row r="50">
          <cell r="D50">
            <v>9.7089999999999996</v>
          </cell>
        </row>
        <row r="52">
          <cell r="D52">
            <v>32.863869999999999</v>
          </cell>
        </row>
        <row r="54">
          <cell r="D54">
            <v>0.64001600000000003</v>
          </cell>
        </row>
        <row r="55">
          <cell r="D55">
            <v>0.68274768824306464</v>
          </cell>
        </row>
        <row r="56">
          <cell r="D56">
            <v>1.0916248348745043</v>
          </cell>
        </row>
        <row r="57">
          <cell r="D57">
            <v>0.3780184940554821</v>
          </cell>
        </row>
        <row r="58">
          <cell r="D58">
            <v>1.2729194187582562</v>
          </cell>
        </row>
        <row r="59">
          <cell r="D59">
            <v>1.752</v>
          </cell>
        </row>
        <row r="60">
          <cell r="D60">
            <v>1.3886666666666667</v>
          </cell>
        </row>
        <row r="61">
          <cell r="D61">
            <v>0.58399999999999996</v>
          </cell>
        </row>
        <row r="62">
          <cell r="D62">
            <v>1.4281595744680853</v>
          </cell>
        </row>
        <row r="63">
          <cell r="D63">
            <v>1.0585</v>
          </cell>
        </row>
        <row r="64">
          <cell r="D64">
            <v>31.025000000000002</v>
          </cell>
        </row>
        <row r="66">
          <cell r="D66">
            <v>3.9459459459459461</v>
          </cell>
        </row>
        <row r="68">
          <cell r="D68">
            <v>4.6230900000000004</v>
          </cell>
        </row>
      </sheetData>
      <sheetData sheetId="1"/>
      <sheetData sheetId="2">
        <row r="21">
          <cell r="F21">
            <v>0.21775299999999997</v>
          </cell>
        </row>
        <row r="23">
          <cell r="F23">
            <v>0.13195599999999999</v>
          </cell>
        </row>
        <row r="24">
          <cell r="F24">
            <v>1.193975</v>
          </cell>
        </row>
        <row r="26">
          <cell r="F26">
            <v>0.15058000000000002</v>
          </cell>
        </row>
        <row r="27">
          <cell r="F27">
            <v>0.20161400000000002</v>
          </cell>
        </row>
        <row r="28">
          <cell r="F28">
            <v>0.16098799999999999</v>
          </cell>
        </row>
        <row r="29">
          <cell r="F29">
            <v>0.14385300000000001</v>
          </cell>
        </row>
        <row r="30">
          <cell r="F30">
            <v>0.25767399999999996</v>
          </cell>
        </row>
        <row r="31">
          <cell r="F31">
            <v>0.12134499999999999</v>
          </cell>
        </row>
        <row r="32">
          <cell r="F32">
            <v>7.6691000000000009E-2</v>
          </cell>
        </row>
        <row r="33">
          <cell r="F33">
            <v>6.5582889999999994</v>
          </cell>
        </row>
        <row r="34">
          <cell r="F34">
            <v>0.451706</v>
          </cell>
        </row>
        <row r="35">
          <cell r="F35">
            <v>0.45483899999999999</v>
          </cell>
        </row>
        <row r="36">
          <cell r="F36">
            <v>0.105753</v>
          </cell>
        </row>
        <row r="37">
          <cell r="F37">
            <v>0.31819999999999998</v>
          </cell>
        </row>
        <row r="39">
          <cell r="F39">
            <v>14.251683000000005</v>
          </cell>
        </row>
        <row r="40">
          <cell r="F40">
            <v>0.450992</v>
          </cell>
        </row>
        <row r="42">
          <cell r="F42">
            <v>3.5382950000000002</v>
          </cell>
        </row>
        <row r="43">
          <cell r="F43">
            <v>0.82587100000000002</v>
          </cell>
        </row>
        <row r="44">
          <cell r="F44">
            <v>2.2213099999999999</v>
          </cell>
        </row>
        <row r="45">
          <cell r="F45">
            <v>0.36494600000000005</v>
          </cell>
        </row>
        <row r="46">
          <cell r="F46">
            <v>4.0293000000000002E-2</v>
          </cell>
        </row>
        <row r="47">
          <cell r="F47">
            <v>0.34347899999999998</v>
          </cell>
        </row>
        <row r="48">
          <cell r="F48">
            <v>3.1031339999999998</v>
          </cell>
        </row>
        <row r="49">
          <cell r="F49">
            <v>3.7908999999999998E-2</v>
          </cell>
        </row>
        <row r="50">
          <cell r="F50">
            <v>0.12151300000000001</v>
          </cell>
        </row>
        <row r="51">
          <cell r="F51">
            <v>0.24048999999999995</v>
          </cell>
        </row>
        <row r="52">
          <cell r="F52">
            <v>0.85753800000000002</v>
          </cell>
        </row>
        <row r="53">
          <cell r="F53">
            <v>7.5712000000000002E-2</v>
          </cell>
        </row>
        <row r="54">
          <cell r="F54">
            <v>0.36467899999999998</v>
          </cell>
        </row>
        <row r="55">
          <cell r="F55">
            <v>9.8557000000000006E-2</v>
          </cell>
        </row>
        <row r="56">
          <cell r="F56">
            <v>0.214561</v>
          </cell>
        </row>
        <row r="57">
          <cell r="F57">
            <v>0.14991599999999999</v>
          </cell>
        </row>
        <row r="58">
          <cell r="F58">
            <v>3.05172</v>
          </cell>
        </row>
        <row r="70">
          <cell r="F70">
            <v>200.64912434772793</v>
          </cell>
        </row>
        <row r="71">
          <cell r="F71">
            <v>5.2290999999999999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view="pageBreakPreview" topLeftCell="A49" zoomScale="93" zoomScaleNormal="100" zoomScaleSheetLayoutView="93" workbookViewId="0">
      <selection activeCell="A59" sqref="A59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54" t="s">
        <v>4</v>
      </c>
      <c r="B6" s="54"/>
      <c r="C6" s="54"/>
      <c r="D6" s="54"/>
      <c r="E6" s="54"/>
      <c r="F6" s="54"/>
    </row>
    <row r="7" spans="1:11" s="7" customFormat="1" ht="15.75" customHeight="1" x14ac:dyDescent="0.25">
      <c r="A7" s="55" t="s">
        <v>112</v>
      </c>
      <c r="B7" s="55"/>
      <c r="C7" s="55"/>
      <c r="D7" s="55"/>
      <c r="E7" s="55"/>
      <c r="F7" s="55"/>
      <c r="G7" s="37"/>
      <c r="H7" s="37"/>
      <c r="I7" s="37"/>
      <c r="J7" s="37"/>
      <c r="K7" s="37"/>
    </row>
    <row r="8" spans="1:11" s="8" customFormat="1" ht="11.1" customHeight="1" x14ac:dyDescent="0.2">
      <c r="A8" s="56" t="s">
        <v>5</v>
      </c>
      <c r="B8" s="56"/>
      <c r="C8" s="56"/>
      <c r="D8" s="56"/>
      <c r="E8" s="56"/>
      <c r="F8" s="56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113</v>
      </c>
      <c r="C9" s="11" t="s">
        <v>6</v>
      </c>
      <c r="D9" s="44" t="s">
        <v>7</v>
      </c>
      <c r="F9" s="12"/>
      <c r="G9" s="38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</row>
    <row r="11" spans="1:11" s="22" customFormat="1" ht="15.75" customHeight="1" x14ac:dyDescent="0.25">
      <c r="A11" s="21"/>
      <c r="B11" s="16"/>
      <c r="C11" s="45" t="s">
        <v>9</v>
      </c>
      <c r="D11" s="7"/>
      <c r="F11" s="23"/>
      <c r="G11" s="39"/>
      <c r="H11" s="39"/>
      <c r="I11" s="39"/>
      <c r="J11" s="20"/>
      <c r="K11" s="40"/>
    </row>
    <row r="12" spans="1:11" s="18" customFormat="1" ht="11.1" customHeight="1" x14ac:dyDescent="0.2">
      <c r="A12" s="17"/>
      <c r="B12" s="19"/>
      <c r="C12" s="17" t="s">
        <v>10</v>
      </c>
      <c r="D12" s="8"/>
      <c r="F12" s="19"/>
      <c r="G12" s="39"/>
      <c r="H12" s="39"/>
      <c r="I12" s="39"/>
      <c r="J12" s="20"/>
      <c r="K12" s="40"/>
    </row>
    <row r="13" spans="1:11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</row>
    <row r="14" spans="1:11" s="25" customFormat="1" ht="38.25" x14ac:dyDescent="0.2">
      <c r="A14" s="24" t="s">
        <v>11</v>
      </c>
      <c r="B14" s="24" t="s">
        <v>12</v>
      </c>
      <c r="C14" s="24" t="s">
        <v>13</v>
      </c>
      <c r="D14" s="24" t="s">
        <v>14</v>
      </c>
      <c r="E14" s="24" t="s">
        <v>15</v>
      </c>
      <c r="F14" s="35" t="s">
        <v>16</v>
      </c>
      <c r="G14" s="41"/>
      <c r="H14" s="41"/>
      <c r="I14" s="41"/>
      <c r="J14" s="41"/>
      <c r="K14" s="41"/>
    </row>
    <row r="15" spans="1:11" x14ac:dyDescent="0.2">
      <c r="A15" s="26">
        <v>1</v>
      </c>
      <c r="B15" s="26">
        <v>2</v>
      </c>
      <c r="C15" s="26">
        <v>3</v>
      </c>
      <c r="D15" s="26">
        <v>4</v>
      </c>
      <c r="E15" s="26">
        <v>5</v>
      </c>
      <c r="F15" s="36">
        <v>6</v>
      </c>
      <c r="G15" s="34"/>
      <c r="H15" s="34"/>
      <c r="I15" s="34"/>
      <c r="J15" s="34"/>
      <c r="K15" s="34"/>
    </row>
    <row r="16" spans="1:11" x14ac:dyDescent="0.2">
      <c r="A16" s="46" t="s">
        <v>114</v>
      </c>
      <c r="B16" s="26"/>
      <c r="C16" s="26"/>
      <c r="D16" s="26"/>
      <c r="E16" s="26"/>
      <c r="F16" s="36"/>
      <c r="G16" s="34"/>
      <c r="H16" s="34"/>
      <c r="I16" s="34"/>
      <c r="J16" s="34"/>
      <c r="K16" s="34"/>
    </row>
    <row r="17" spans="1:11" x14ac:dyDescent="0.2">
      <c r="A17" s="27" t="s">
        <v>17</v>
      </c>
      <c r="B17" s="28"/>
      <c r="C17" s="29" t="s">
        <v>112</v>
      </c>
      <c r="D17" s="29" t="s">
        <v>18</v>
      </c>
      <c r="E17" s="29" t="s">
        <v>18</v>
      </c>
      <c r="F17" s="43">
        <f>(920+710+1200+960+510+1200)/12-[1]р2!F70</f>
        <v>257.68420898560538</v>
      </c>
      <c r="G17" s="42"/>
      <c r="H17" s="34"/>
      <c r="I17" s="34"/>
      <c r="J17" s="34"/>
      <c r="K17" s="34"/>
    </row>
    <row r="18" spans="1:11" x14ac:dyDescent="0.2">
      <c r="A18" s="30" t="s">
        <v>19</v>
      </c>
      <c r="B18" s="30" t="s">
        <v>20</v>
      </c>
      <c r="C18" s="29" t="s">
        <v>112</v>
      </c>
      <c r="D18" s="29" t="s">
        <v>18</v>
      </c>
      <c r="E18" s="29" t="s">
        <v>18</v>
      </c>
      <c r="F18" s="29">
        <f>'[1]проектная произв'!D4-[1]р2!F21</f>
        <v>0.694747</v>
      </c>
    </row>
    <row r="19" spans="1:11" x14ac:dyDescent="0.2">
      <c r="A19" s="30" t="s">
        <v>19</v>
      </c>
      <c r="B19" s="30" t="s">
        <v>21</v>
      </c>
      <c r="C19" s="29" t="s">
        <v>112</v>
      </c>
      <c r="D19" s="29" t="s">
        <v>18</v>
      </c>
      <c r="E19" s="29" t="s">
        <v>18</v>
      </c>
      <c r="F19" s="29">
        <v>0</v>
      </c>
    </row>
    <row r="20" spans="1:11" x14ac:dyDescent="0.2">
      <c r="A20" s="30" t="s">
        <v>19</v>
      </c>
      <c r="B20" s="30" t="s">
        <v>22</v>
      </c>
      <c r="C20" s="29" t="s">
        <v>112</v>
      </c>
      <c r="D20" s="29" t="s">
        <v>18</v>
      </c>
      <c r="E20" s="29" t="s">
        <v>18</v>
      </c>
      <c r="F20" s="29">
        <f>'[1]проектная произв'!D6-[1]р2!F23</f>
        <v>0.17221066666666665</v>
      </c>
    </row>
    <row r="21" spans="1:11" x14ac:dyDescent="0.2">
      <c r="A21" s="30" t="s">
        <v>23</v>
      </c>
      <c r="B21" s="30" t="s">
        <v>24</v>
      </c>
      <c r="C21" s="29" t="s">
        <v>112</v>
      </c>
      <c r="D21" s="29" t="s">
        <v>18</v>
      </c>
      <c r="E21" s="29" t="s">
        <v>18</v>
      </c>
      <c r="F21" s="29">
        <f>'[1]проектная произв'!D8+'[1]проектная произв'!D68-[1]р2!F24</f>
        <v>3.9291150000000004</v>
      </c>
    </row>
    <row r="22" spans="1:11" x14ac:dyDescent="0.2">
      <c r="A22" s="30" t="s">
        <v>25</v>
      </c>
      <c r="B22" s="30" t="s">
        <v>26</v>
      </c>
      <c r="C22" s="29" t="s">
        <v>112</v>
      </c>
      <c r="D22" s="29" t="s">
        <v>18</v>
      </c>
      <c r="E22" s="29" t="s">
        <v>18</v>
      </c>
      <c r="F22" s="29">
        <f>'[1]проектная произв'!D12-[1]р2!F26</f>
        <v>1.1573366666666667</v>
      </c>
    </row>
    <row r="23" spans="1:11" x14ac:dyDescent="0.2">
      <c r="A23" s="30" t="s">
        <v>27</v>
      </c>
      <c r="B23" s="30" t="s">
        <v>28</v>
      </c>
      <c r="C23" s="29" t="s">
        <v>112</v>
      </c>
      <c r="D23" s="29" t="s">
        <v>18</v>
      </c>
      <c r="E23" s="29" t="s">
        <v>18</v>
      </c>
      <c r="F23" s="29">
        <f>'[1]проектная произв'!D14-[1]р2!F31</f>
        <v>4.0453216666666671</v>
      </c>
    </row>
    <row r="24" spans="1:11" x14ac:dyDescent="0.2">
      <c r="A24" s="30" t="s">
        <v>29</v>
      </c>
      <c r="B24" s="30" t="s">
        <v>30</v>
      </c>
      <c r="C24" s="29" t="s">
        <v>112</v>
      </c>
      <c r="D24" s="29" t="s">
        <v>18</v>
      </c>
      <c r="E24" s="29" t="s">
        <v>18</v>
      </c>
      <c r="F24" s="29">
        <f>'[1]проектная произв'!D16+'[1]проектная произв'!D64-[1]р2!F33</f>
        <v>41.550044333333332</v>
      </c>
    </row>
    <row r="25" spans="1:11" x14ac:dyDescent="0.2">
      <c r="A25" s="30" t="s">
        <v>31</v>
      </c>
      <c r="B25" s="30" t="s">
        <v>32</v>
      </c>
      <c r="C25" s="29" t="s">
        <v>112</v>
      </c>
      <c r="D25" s="29" t="s">
        <v>18</v>
      </c>
      <c r="E25" s="29" t="s">
        <v>18</v>
      </c>
      <c r="F25" s="29">
        <f>'[1]проектная произв'!D17-[1]р2!F32</f>
        <v>8.9975666666666648E-2</v>
      </c>
    </row>
    <row r="26" spans="1:11" x14ac:dyDescent="0.2">
      <c r="A26" s="30" t="s">
        <v>33</v>
      </c>
      <c r="B26" s="30" t="s">
        <v>34</v>
      </c>
      <c r="C26" s="29" t="s">
        <v>112</v>
      </c>
      <c r="D26" s="29" t="s">
        <v>18</v>
      </c>
      <c r="E26" s="29" t="s">
        <v>18</v>
      </c>
      <c r="F26" s="29">
        <f>'[1]проектная произв'!D18-[1]р2!F34-[1]р2!F35</f>
        <v>1.1267883333333333</v>
      </c>
    </row>
    <row r="27" spans="1:11" x14ac:dyDescent="0.2">
      <c r="A27" s="30" t="s">
        <v>35</v>
      </c>
      <c r="B27" s="30" t="s">
        <v>36</v>
      </c>
      <c r="C27" s="29" t="s">
        <v>112</v>
      </c>
      <c r="D27" s="29" t="s">
        <v>18</v>
      </c>
      <c r="E27" s="29" t="s">
        <v>18</v>
      </c>
      <c r="F27" s="29">
        <f>'[1]проектная произв'!D19-[1]р2!F34</f>
        <v>1.2149606666666668</v>
      </c>
    </row>
    <row r="28" spans="1:11" x14ac:dyDescent="0.2">
      <c r="A28" s="30" t="s">
        <v>37</v>
      </c>
      <c r="B28" s="30" t="s">
        <v>38</v>
      </c>
      <c r="C28" s="29" t="s">
        <v>112</v>
      </c>
      <c r="D28" s="29" t="s">
        <v>18</v>
      </c>
      <c r="E28" s="29" t="s">
        <v>18</v>
      </c>
      <c r="F28" s="29">
        <v>0</v>
      </c>
    </row>
    <row r="29" spans="1:11" x14ac:dyDescent="0.2">
      <c r="A29" s="30" t="s">
        <v>39</v>
      </c>
      <c r="B29" s="30" t="s">
        <v>40</v>
      </c>
      <c r="C29" s="29" t="s">
        <v>112</v>
      </c>
      <c r="D29" s="29" t="s">
        <v>18</v>
      </c>
      <c r="E29" s="29" t="s">
        <v>18</v>
      </c>
      <c r="F29" s="29">
        <f>'[1]проектная произв'!D21-[1]р2!F36</f>
        <v>8.0609136666666661</v>
      </c>
    </row>
    <row r="30" spans="1:11" x14ac:dyDescent="0.2">
      <c r="A30" s="30" t="s">
        <v>41</v>
      </c>
      <c r="B30" s="30" t="s">
        <v>42</v>
      </c>
      <c r="C30" s="29" t="s">
        <v>112</v>
      </c>
      <c r="D30" s="29" t="s">
        <v>18</v>
      </c>
      <c r="E30" s="29" t="s">
        <v>18</v>
      </c>
      <c r="F30" s="29">
        <v>0</v>
      </c>
    </row>
    <row r="31" spans="1:11" x14ac:dyDescent="0.2">
      <c r="A31" s="30" t="s">
        <v>43</v>
      </c>
      <c r="B31" s="30" t="s">
        <v>44</v>
      </c>
      <c r="C31" s="29" t="s">
        <v>112</v>
      </c>
      <c r="D31" s="29" t="s">
        <v>18</v>
      </c>
      <c r="E31" s="29" t="s">
        <v>18</v>
      </c>
      <c r="F31" s="29">
        <f>'[1]проектная произв'!D26-[1]р2!F39</f>
        <v>12.414983666666663</v>
      </c>
    </row>
    <row r="32" spans="1:11" x14ac:dyDescent="0.2">
      <c r="A32" s="30" t="s">
        <v>45</v>
      </c>
      <c r="B32" s="30" t="s">
        <v>46</v>
      </c>
      <c r="C32" s="29" t="s">
        <v>112</v>
      </c>
      <c r="D32" s="29" t="s">
        <v>18</v>
      </c>
      <c r="E32" s="29" t="s">
        <v>18</v>
      </c>
      <c r="F32" s="29">
        <v>0</v>
      </c>
    </row>
    <row r="33" spans="1:6" x14ac:dyDescent="0.2">
      <c r="A33" s="30" t="s">
        <v>47</v>
      </c>
      <c r="B33" s="30" t="s">
        <v>48</v>
      </c>
      <c r="C33" s="29" t="s">
        <v>112</v>
      </c>
      <c r="D33" s="29" t="s">
        <v>18</v>
      </c>
      <c r="E33" s="29" t="s">
        <v>18</v>
      </c>
      <c r="F33" s="29">
        <f>'[1]проектная произв'!D29-[1]р2!F40</f>
        <v>14.340674666666667</v>
      </c>
    </row>
    <row r="34" spans="1:6" x14ac:dyDescent="0.2">
      <c r="A34" s="30" t="s">
        <v>49</v>
      </c>
      <c r="B34" s="30" t="s">
        <v>50</v>
      </c>
      <c r="C34" s="29" t="s">
        <v>112</v>
      </c>
      <c r="D34" s="29" t="s">
        <v>18</v>
      </c>
      <c r="E34" s="29" t="s">
        <v>18</v>
      </c>
      <c r="F34" s="29">
        <f>'[1]проектная произв'!D30-[1]р2!F40</f>
        <v>0.21567466666666663</v>
      </c>
    </row>
    <row r="35" spans="1:6" x14ac:dyDescent="0.2">
      <c r="A35" s="30" t="s">
        <v>49</v>
      </c>
      <c r="B35" s="30" t="s">
        <v>51</v>
      </c>
      <c r="C35" s="29" t="s">
        <v>112</v>
      </c>
      <c r="D35" s="29" t="s">
        <v>18</v>
      </c>
      <c r="E35" s="29" t="s">
        <v>18</v>
      </c>
      <c r="F35" s="29">
        <f>'[1]проектная произв'!D31-[1]р2!F37</f>
        <v>13.369300000000001</v>
      </c>
    </row>
    <row r="36" spans="1:6" x14ac:dyDescent="0.2">
      <c r="A36" s="30" t="s">
        <v>52</v>
      </c>
      <c r="B36" s="30" t="s">
        <v>53</v>
      </c>
      <c r="C36" s="29" t="s">
        <v>112</v>
      </c>
      <c r="D36" s="29" t="s">
        <v>18</v>
      </c>
      <c r="E36" s="29" t="s">
        <v>18</v>
      </c>
      <c r="F36" s="29">
        <f>'[1]проектная произв'!D32-[1]р2!F37</f>
        <v>0.34846666666666665</v>
      </c>
    </row>
    <row r="37" spans="1:6" x14ac:dyDescent="0.2">
      <c r="A37" s="30" t="s">
        <v>54</v>
      </c>
      <c r="B37" s="30" t="s">
        <v>55</v>
      </c>
      <c r="C37" s="29" t="s">
        <v>112</v>
      </c>
      <c r="D37" s="29" t="s">
        <v>18</v>
      </c>
      <c r="E37" s="29" t="s">
        <v>18</v>
      </c>
      <c r="F37" s="29">
        <f>'[1]проектная произв'!D33-[1]р2!F27-[1]р2!F28-[1]р2!F29-[1]р2!F30</f>
        <v>8.8942043333333345</v>
      </c>
    </row>
    <row r="38" spans="1:6" x14ac:dyDescent="0.2">
      <c r="A38" s="30" t="s">
        <v>56</v>
      </c>
      <c r="B38" s="30" t="s">
        <v>57</v>
      </c>
      <c r="C38" s="29" t="s">
        <v>112</v>
      </c>
      <c r="D38" s="29" t="s">
        <v>18</v>
      </c>
      <c r="E38" s="29" t="s">
        <v>18</v>
      </c>
      <c r="F38" s="29">
        <f>'[1]проектная произв'!D34-[1]р2!F27</f>
        <v>0.43478200000000006</v>
      </c>
    </row>
    <row r="39" spans="1:6" x14ac:dyDescent="0.2">
      <c r="A39" s="30" t="s">
        <v>58</v>
      </c>
      <c r="B39" s="30" t="s">
        <v>59</v>
      </c>
      <c r="C39" s="29" t="s">
        <v>112</v>
      </c>
      <c r="D39" s="29" t="s">
        <v>18</v>
      </c>
      <c r="E39" s="29" t="s">
        <v>18</v>
      </c>
      <c r="F39" s="29">
        <f>'[1]проектная произв'!D35-[1]р2!F28</f>
        <v>0.42183199999999998</v>
      </c>
    </row>
    <row r="40" spans="1:6" x14ac:dyDescent="0.2">
      <c r="A40" s="30" t="s">
        <v>60</v>
      </c>
      <c r="B40" s="27" t="s">
        <v>61</v>
      </c>
      <c r="C40" s="29" t="s">
        <v>112</v>
      </c>
      <c r="D40" s="29" t="s">
        <v>18</v>
      </c>
      <c r="E40" s="29" t="s">
        <v>18</v>
      </c>
      <c r="F40" s="29">
        <f>'[1]проектная произв'!D54-[1]р2!F29</f>
        <v>0.49616300000000002</v>
      </c>
    </row>
    <row r="41" spans="1:6" x14ac:dyDescent="0.2">
      <c r="A41" s="30" t="s">
        <v>62</v>
      </c>
      <c r="B41" s="27" t="s">
        <v>63</v>
      </c>
      <c r="C41" s="29" t="s">
        <v>112</v>
      </c>
      <c r="D41" s="29"/>
      <c r="E41" s="29"/>
      <c r="F41" s="29">
        <f>'[1]проектная произв'!D66-[1]р2!F30</f>
        <v>3.6882719459459459</v>
      </c>
    </row>
    <row r="42" spans="1:6" x14ac:dyDescent="0.2">
      <c r="A42" s="30" t="s">
        <v>64</v>
      </c>
      <c r="B42" s="30" t="s">
        <v>65</v>
      </c>
      <c r="C42" s="29" t="s">
        <v>112</v>
      </c>
      <c r="D42" s="29" t="s">
        <v>18</v>
      </c>
      <c r="E42" s="29" t="s">
        <v>18</v>
      </c>
      <c r="F42" s="29">
        <f>'[1]проектная произв'!D36-0</f>
        <v>46.666666666666664</v>
      </c>
    </row>
    <row r="43" spans="1:6" x14ac:dyDescent="0.2">
      <c r="A43" s="30" t="s">
        <v>66</v>
      </c>
      <c r="B43" s="30" t="s">
        <v>67</v>
      </c>
      <c r="C43" s="29" t="s">
        <v>112</v>
      </c>
      <c r="D43" s="29" t="s">
        <v>18</v>
      </c>
      <c r="E43" s="29" t="s">
        <v>18</v>
      </c>
      <c r="F43" s="29">
        <f>'[1]проектная произв'!D37-[1]р2!F42</f>
        <v>40.461705000000002</v>
      </c>
    </row>
    <row r="44" spans="1:6" x14ac:dyDescent="0.2">
      <c r="A44" s="30" t="s">
        <v>68</v>
      </c>
      <c r="B44" s="30" t="s">
        <v>69</v>
      </c>
      <c r="C44" s="29" t="s">
        <v>112</v>
      </c>
      <c r="D44" s="29" t="s">
        <v>18</v>
      </c>
      <c r="E44" s="29" t="s">
        <v>18</v>
      </c>
      <c r="F44" s="29">
        <f>'[1]проектная произв'!D38-[1]р2!F42</f>
        <v>3.7617049999999996</v>
      </c>
    </row>
    <row r="45" spans="1:6" x14ac:dyDescent="0.2">
      <c r="A45" s="30" t="s">
        <v>70</v>
      </c>
      <c r="B45" s="30" t="s">
        <v>71</v>
      </c>
      <c r="C45" s="29" t="s">
        <v>112</v>
      </c>
      <c r="D45" s="29" t="s">
        <v>18</v>
      </c>
      <c r="E45" s="29" t="s">
        <v>18</v>
      </c>
      <c r="F45" s="29">
        <f>'[1]проектная произв'!D39-SUM([1]р2!F43:F58)</f>
        <v>31.888372</v>
      </c>
    </row>
    <row r="46" spans="1:6" x14ac:dyDescent="0.2">
      <c r="A46" s="30" t="s">
        <v>72</v>
      </c>
      <c r="B46" s="30" t="s">
        <v>73</v>
      </c>
      <c r="C46" s="29" t="s">
        <v>112</v>
      </c>
      <c r="D46" s="29" t="s">
        <v>18</v>
      </c>
      <c r="E46" s="29" t="s">
        <v>18</v>
      </c>
      <c r="F46" s="29">
        <f>'[1]проектная произв'!D45-[1]р2!F48</f>
        <v>4.196866</v>
      </c>
    </row>
    <row r="47" spans="1:6" x14ac:dyDescent="0.2">
      <c r="A47" s="30" t="s">
        <v>74</v>
      </c>
      <c r="B47" s="30" t="s">
        <v>75</v>
      </c>
      <c r="C47" s="29" t="s">
        <v>112</v>
      </c>
      <c r="D47" s="29" t="s">
        <v>18</v>
      </c>
      <c r="E47" s="29" t="s">
        <v>18</v>
      </c>
      <c r="F47" s="29">
        <f>'[1]проектная произв'!D42-[1]р2!F43</f>
        <v>2.8241290000000001</v>
      </c>
    </row>
    <row r="48" spans="1:6" x14ac:dyDescent="0.2">
      <c r="A48" s="30" t="s">
        <v>76</v>
      </c>
      <c r="B48" s="30" t="s">
        <v>77</v>
      </c>
      <c r="C48" s="29" t="s">
        <v>112</v>
      </c>
      <c r="D48" s="29" t="s">
        <v>18</v>
      </c>
      <c r="E48" s="29" t="s">
        <v>18</v>
      </c>
      <c r="F48" s="29">
        <f>'[1]проектная произв'!D43-[1]р2!F47</f>
        <v>1.1165210000000001</v>
      </c>
    </row>
    <row r="49" spans="1:6" x14ac:dyDescent="0.2">
      <c r="A49" s="31" t="s">
        <v>78</v>
      </c>
      <c r="B49" s="31" t="s">
        <v>79</v>
      </c>
      <c r="C49" s="29" t="s">
        <v>112</v>
      </c>
      <c r="D49" s="29" t="s">
        <v>18</v>
      </c>
      <c r="E49" s="29" t="s">
        <v>18</v>
      </c>
      <c r="F49" s="29">
        <f>'[1]проектная произв'!D44-[1]р2!F44</f>
        <v>1.42869</v>
      </c>
    </row>
    <row r="50" spans="1:6" x14ac:dyDescent="0.2">
      <c r="A50" s="31" t="s">
        <v>80</v>
      </c>
      <c r="B50" s="31" t="s">
        <v>81</v>
      </c>
      <c r="C50" s="29" t="s">
        <v>112</v>
      </c>
      <c r="D50" s="32" t="s">
        <v>18</v>
      </c>
      <c r="E50" s="32" t="s">
        <v>18</v>
      </c>
      <c r="F50" s="29">
        <f>'[1]проектная произв'!D58-[1]р2!F45</f>
        <v>0.90797341875825621</v>
      </c>
    </row>
    <row r="51" spans="1:6" x14ac:dyDescent="0.2">
      <c r="A51" s="31" t="s">
        <v>82</v>
      </c>
      <c r="B51" s="31" t="s">
        <v>83</v>
      </c>
      <c r="C51" s="29" t="s">
        <v>112</v>
      </c>
      <c r="D51" s="32" t="s">
        <v>18</v>
      </c>
      <c r="E51" s="32" t="s">
        <v>18</v>
      </c>
      <c r="F51" s="32">
        <f>'[1]проектная произв'!D62-[1]р2!F46</f>
        <v>1.3878665744680854</v>
      </c>
    </row>
    <row r="52" spans="1:6" x14ac:dyDescent="0.2">
      <c r="A52" s="30" t="s">
        <v>84</v>
      </c>
      <c r="B52" s="30" t="s">
        <v>85</v>
      </c>
      <c r="C52" s="29" t="s">
        <v>112</v>
      </c>
      <c r="D52" s="32" t="s">
        <v>18</v>
      </c>
      <c r="E52" s="32" t="s">
        <v>18</v>
      </c>
      <c r="F52" s="32">
        <f>'[1]проектная произв'!D45-[1]р2!F48</f>
        <v>4.196866</v>
      </c>
    </row>
    <row r="53" spans="1:6" x14ac:dyDescent="0.2">
      <c r="A53" s="30" t="s">
        <v>71</v>
      </c>
      <c r="B53" s="30" t="s">
        <v>86</v>
      </c>
      <c r="C53" s="29" t="s">
        <v>112</v>
      </c>
      <c r="D53" s="32" t="s">
        <v>18</v>
      </c>
      <c r="E53" s="32" t="s">
        <v>18</v>
      </c>
      <c r="F53" s="29">
        <f>'[1]проектная произв'!D41-[1]р2!F54-[1]р2!F58</f>
        <v>32.216934333333327</v>
      </c>
    </row>
    <row r="54" spans="1:6" x14ac:dyDescent="0.2">
      <c r="A54" s="30" t="s">
        <v>87</v>
      </c>
      <c r="B54" s="30" t="s">
        <v>88</v>
      </c>
      <c r="C54" s="29" t="s">
        <v>112</v>
      </c>
      <c r="D54" s="32" t="s">
        <v>18</v>
      </c>
      <c r="E54" s="32" t="s">
        <v>18</v>
      </c>
      <c r="F54" s="29">
        <f>'[1]проектная произв'!D46-[1]р2!F54</f>
        <v>1.095321</v>
      </c>
    </row>
    <row r="55" spans="1:6" x14ac:dyDescent="0.2">
      <c r="A55" s="30" t="s">
        <v>89</v>
      </c>
      <c r="B55" s="30" t="s">
        <v>90</v>
      </c>
      <c r="C55" s="29" t="s">
        <v>112</v>
      </c>
      <c r="D55" s="32" t="s">
        <v>18</v>
      </c>
      <c r="E55" s="32" t="s">
        <v>18</v>
      </c>
      <c r="F55" s="29">
        <f>'[1]проектная произв'!D61-[1]р2!F57</f>
        <v>0.43408399999999997</v>
      </c>
    </row>
    <row r="56" spans="1:6" x14ac:dyDescent="0.2">
      <c r="A56" s="30" t="s">
        <v>91</v>
      </c>
      <c r="B56" s="30" t="s">
        <v>92</v>
      </c>
      <c r="C56" s="29" t="s">
        <v>112</v>
      </c>
      <c r="D56" s="29" t="s">
        <v>18</v>
      </c>
      <c r="E56" s="29" t="s">
        <v>18</v>
      </c>
      <c r="F56" s="29">
        <f>'[1]проектная произв'!D50-[1]р2!F58</f>
        <v>6.6572800000000001</v>
      </c>
    </row>
    <row r="57" spans="1:6" x14ac:dyDescent="0.2">
      <c r="A57" s="30" t="s">
        <v>93</v>
      </c>
      <c r="B57" s="30" t="s">
        <v>94</v>
      </c>
      <c r="C57" s="29" t="s">
        <v>112</v>
      </c>
      <c r="D57" s="29" t="s">
        <v>18</v>
      </c>
      <c r="E57" s="29" t="s">
        <v>18</v>
      </c>
      <c r="F57" s="29">
        <f>'[1]проектная произв'!D59-[1]р2!F53</f>
        <v>1.676288</v>
      </c>
    </row>
    <row r="58" spans="1:6" x14ac:dyDescent="0.2">
      <c r="A58" s="30" t="s">
        <v>95</v>
      </c>
      <c r="B58" s="30" t="s">
        <v>96</v>
      </c>
      <c r="C58" s="29" t="s">
        <v>112</v>
      </c>
      <c r="D58" s="29" t="s">
        <v>18</v>
      </c>
      <c r="E58" s="29" t="s">
        <v>18</v>
      </c>
      <c r="F58" s="29">
        <f>'[1]проектная произв'!D60-[1]р2!F55</f>
        <v>1.2901096666666667</v>
      </c>
    </row>
    <row r="59" spans="1:6" x14ac:dyDescent="0.2">
      <c r="A59" s="30" t="s">
        <v>97</v>
      </c>
      <c r="B59" s="30" t="s">
        <v>98</v>
      </c>
      <c r="C59" s="29" t="s">
        <v>112</v>
      </c>
      <c r="D59" s="29" t="s">
        <v>18</v>
      </c>
      <c r="E59" s="29" t="s">
        <v>18</v>
      </c>
      <c r="F59" s="29">
        <f>'[1]проектная произв'!D63-[1]р2!F56</f>
        <v>0.84393899999999999</v>
      </c>
    </row>
    <row r="60" spans="1:6" ht="12.75" customHeight="1" x14ac:dyDescent="0.2">
      <c r="A60" s="30" t="s">
        <v>99</v>
      </c>
      <c r="B60" s="30" t="s">
        <v>100</v>
      </c>
      <c r="C60" s="29" t="s">
        <v>112</v>
      </c>
      <c r="D60" s="29" t="s">
        <v>18</v>
      </c>
      <c r="E60" s="29" t="s">
        <v>18</v>
      </c>
      <c r="F60" s="29">
        <f>'[1]проектная произв'!D49-SUM([1]р2!F49:F52)</f>
        <v>21.867550000000001</v>
      </c>
    </row>
    <row r="61" spans="1:6" ht="12.75" customHeight="1" x14ac:dyDescent="0.2">
      <c r="A61" s="30" t="s">
        <v>101</v>
      </c>
      <c r="B61" s="30" t="s">
        <v>102</v>
      </c>
      <c r="C61" s="29" t="s">
        <v>112</v>
      </c>
      <c r="D61" s="29" t="s">
        <v>18</v>
      </c>
      <c r="E61" s="29" t="s">
        <v>18</v>
      </c>
      <c r="F61" s="29">
        <f>'[1]проектная произв'!D48-[1]р2!F52</f>
        <v>0.75454533333333329</v>
      </c>
    </row>
    <row r="62" spans="1:6" ht="12.75" customHeight="1" x14ac:dyDescent="0.2">
      <c r="A62" s="30" t="s">
        <v>103</v>
      </c>
      <c r="B62" s="27" t="s">
        <v>104</v>
      </c>
      <c r="C62" s="29" t="s">
        <v>112</v>
      </c>
      <c r="D62" s="29" t="s">
        <v>18</v>
      </c>
      <c r="E62" s="29" t="s">
        <v>18</v>
      </c>
      <c r="F62" s="29">
        <f>'[1]проектная произв'!D55-[1]р2!F49</f>
        <v>0.64483868824306467</v>
      </c>
    </row>
    <row r="63" spans="1:6" ht="12.75" customHeight="1" x14ac:dyDescent="0.2">
      <c r="A63" s="30" t="s">
        <v>105</v>
      </c>
      <c r="B63" s="27" t="s">
        <v>106</v>
      </c>
      <c r="C63" s="29" t="s">
        <v>112</v>
      </c>
      <c r="D63" s="29" t="s">
        <v>18</v>
      </c>
      <c r="E63" s="29" t="s">
        <v>18</v>
      </c>
      <c r="F63" s="29">
        <f>'[1]проектная произв'!D56-[1]р2!F50</f>
        <v>0.97011183487450436</v>
      </c>
    </row>
    <row r="64" spans="1:6" ht="12.75" customHeight="1" x14ac:dyDescent="0.2">
      <c r="A64" s="30" t="s">
        <v>107</v>
      </c>
      <c r="B64" s="27" t="s">
        <v>108</v>
      </c>
      <c r="C64" s="29" t="s">
        <v>112</v>
      </c>
      <c r="D64" s="29" t="s">
        <v>18</v>
      </c>
      <c r="E64" s="29" t="s">
        <v>18</v>
      </c>
      <c r="F64" s="29">
        <f>'[1]проектная произв'!D57-[1]р2!F51</f>
        <v>0.13752849405548215</v>
      </c>
    </row>
    <row r="65" spans="1:6" x14ac:dyDescent="0.2">
      <c r="A65" s="47" t="s">
        <v>115</v>
      </c>
      <c r="B65" s="33"/>
      <c r="C65" s="48"/>
      <c r="D65" s="48"/>
      <c r="E65" s="48"/>
      <c r="F65" s="48"/>
    </row>
    <row r="66" spans="1:6" x14ac:dyDescent="0.2">
      <c r="A66" s="49" t="s">
        <v>116</v>
      </c>
      <c r="B66" s="52" t="s">
        <v>117</v>
      </c>
      <c r="C66" s="29" t="s">
        <v>112</v>
      </c>
      <c r="D66" s="29" t="s">
        <v>18</v>
      </c>
      <c r="E66" s="29" t="s">
        <v>18</v>
      </c>
      <c r="F66" s="50">
        <v>0.24369914064574785</v>
      </c>
    </row>
    <row r="67" spans="1:6" x14ac:dyDescent="0.2">
      <c r="A67" s="49" t="s">
        <v>118</v>
      </c>
      <c r="B67" s="52" t="s">
        <v>119</v>
      </c>
      <c r="C67" s="29" t="s">
        <v>112</v>
      </c>
      <c r="D67" s="29" t="s">
        <v>18</v>
      </c>
      <c r="E67" s="29" t="s">
        <v>18</v>
      </c>
      <c r="F67" s="50">
        <v>0.83941397203736068</v>
      </c>
    </row>
    <row r="68" spans="1:6" x14ac:dyDescent="0.2">
      <c r="A68" s="49" t="s">
        <v>120</v>
      </c>
      <c r="B68" s="52" t="s">
        <v>121</v>
      </c>
      <c r="C68" s="29" t="s">
        <v>112</v>
      </c>
      <c r="D68" s="29" t="s">
        <v>18</v>
      </c>
      <c r="E68" s="29" t="s">
        <v>18</v>
      </c>
      <c r="F68" s="50">
        <v>95.617733751752482</v>
      </c>
    </row>
    <row r="69" spans="1:6" x14ac:dyDescent="0.2">
      <c r="A69" s="49" t="s">
        <v>120</v>
      </c>
      <c r="B69" s="52" t="s">
        <v>122</v>
      </c>
      <c r="C69" s="29" t="s">
        <v>112</v>
      </c>
      <c r="D69" s="29" t="s">
        <v>18</v>
      </c>
      <c r="E69" s="29" t="s">
        <v>18</v>
      </c>
      <c r="F69" s="50">
        <v>0.17116501153374519</v>
      </c>
    </row>
    <row r="70" spans="1:6" x14ac:dyDescent="0.2">
      <c r="A70" s="49" t="s">
        <v>120</v>
      </c>
      <c r="B70" s="52" t="s">
        <v>123</v>
      </c>
      <c r="C70" s="29" t="s">
        <v>112</v>
      </c>
      <c r="D70" s="29" t="s">
        <v>18</v>
      </c>
      <c r="E70" s="29" t="s">
        <v>18</v>
      </c>
      <c r="F70" s="50">
        <v>0.86174756364915994</v>
      </c>
    </row>
    <row r="71" spans="1:6" x14ac:dyDescent="0.2">
      <c r="A71" s="49" t="s">
        <v>120</v>
      </c>
      <c r="B71" s="52" t="s">
        <v>124</v>
      </c>
      <c r="C71" s="29" t="s">
        <v>112</v>
      </c>
      <c r="D71" s="29" t="s">
        <v>18</v>
      </c>
      <c r="E71" s="29" t="s">
        <v>18</v>
      </c>
      <c r="F71" s="50">
        <v>4.3628015722973474</v>
      </c>
    </row>
    <row r="72" spans="1:6" x14ac:dyDescent="0.2">
      <c r="A72" s="49" t="s">
        <v>120</v>
      </c>
      <c r="B72" s="52" t="s">
        <v>125</v>
      </c>
      <c r="C72" s="29" t="s">
        <v>112</v>
      </c>
      <c r="D72" s="29" t="s">
        <v>18</v>
      </c>
      <c r="E72" s="29" t="s">
        <v>18</v>
      </c>
      <c r="F72" s="50">
        <v>8.6758773071997801</v>
      </c>
    </row>
    <row r="73" spans="1:6" x14ac:dyDescent="0.2">
      <c r="A73" s="49" t="s">
        <v>120</v>
      </c>
      <c r="B73" s="52" t="s">
        <v>126</v>
      </c>
      <c r="C73" s="29" t="s">
        <v>112</v>
      </c>
      <c r="D73" s="29" t="s">
        <v>18</v>
      </c>
      <c r="E73" s="29" t="s">
        <v>18</v>
      </c>
      <c r="F73" s="50">
        <v>0.83304947266643292</v>
      </c>
    </row>
    <row r="74" spans="1:6" x14ac:dyDescent="0.2">
      <c r="A74" s="49" t="s">
        <v>120</v>
      </c>
      <c r="B74" s="52" t="s">
        <v>127</v>
      </c>
      <c r="C74" s="29" t="s">
        <v>112</v>
      </c>
      <c r="D74" s="29" t="s">
        <v>18</v>
      </c>
      <c r="E74" s="29" t="s">
        <v>18</v>
      </c>
      <c r="F74" s="50">
        <v>0.41130443676349687</v>
      </c>
    </row>
    <row r="75" spans="1:6" x14ac:dyDescent="0.2">
      <c r="A75" s="49" t="s">
        <v>120</v>
      </c>
      <c r="B75" s="52" t="s">
        <v>128</v>
      </c>
      <c r="C75" s="29" t="s">
        <v>112</v>
      </c>
      <c r="D75" s="29" t="s">
        <v>18</v>
      </c>
      <c r="E75" s="29" t="s">
        <v>18</v>
      </c>
      <c r="F75" s="50">
        <v>0.97093987902772516</v>
      </c>
    </row>
    <row r="76" spans="1:6" x14ac:dyDescent="0.2">
      <c r="A76" s="49" t="s">
        <v>120</v>
      </c>
      <c r="B76" s="52" t="s">
        <v>129</v>
      </c>
      <c r="C76" s="29" t="s">
        <v>112</v>
      </c>
      <c r="D76" s="29" t="s">
        <v>18</v>
      </c>
      <c r="E76" s="29" t="s">
        <v>18</v>
      </c>
      <c r="F76" s="50">
        <v>2.271081732924638</v>
      </c>
    </row>
    <row r="77" spans="1:6" x14ac:dyDescent="0.2">
      <c r="A77" s="49" t="s">
        <v>130</v>
      </c>
      <c r="B77" s="53" t="s">
        <v>131</v>
      </c>
      <c r="C77" s="29" t="s">
        <v>112</v>
      </c>
      <c r="D77" s="29" t="s">
        <v>18</v>
      </c>
      <c r="E77" s="29" t="s">
        <v>18</v>
      </c>
      <c r="F77" s="50">
        <v>0.90344747587081264</v>
      </c>
    </row>
    <row r="78" spans="1:6" x14ac:dyDescent="0.2">
      <c r="A78" s="49" t="s">
        <v>132</v>
      </c>
      <c r="B78" s="53" t="s">
        <v>133</v>
      </c>
      <c r="C78" s="29" t="s">
        <v>112</v>
      </c>
      <c r="D78" s="29" t="s">
        <v>18</v>
      </c>
      <c r="E78" s="29" t="s">
        <v>18</v>
      </c>
      <c r="F78" s="50">
        <v>9.2791357618596304E-2</v>
      </c>
    </row>
    <row r="79" spans="1:6" x14ac:dyDescent="0.2">
      <c r="A79" s="49" t="s">
        <v>132</v>
      </c>
      <c r="B79" s="53" t="s">
        <v>134</v>
      </c>
      <c r="C79" s="29" t="s">
        <v>112</v>
      </c>
      <c r="D79" s="29" t="s">
        <v>18</v>
      </c>
      <c r="E79" s="29" t="s">
        <v>18</v>
      </c>
      <c r="F79" s="50">
        <v>0.54355369670592835</v>
      </c>
    </row>
    <row r="80" spans="1:6" x14ac:dyDescent="0.2">
      <c r="A80" s="49" t="s">
        <v>132</v>
      </c>
      <c r="B80" s="53" t="s">
        <v>135</v>
      </c>
      <c r="C80" s="29" t="s">
        <v>112</v>
      </c>
      <c r="D80" s="29" t="s">
        <v>18</v>
      </c>
      <c r="E80" s="29" t="s">
        <v>18</v>
      </c>
      <c r="F80" s="50">
        <v>0.45287890200591374</v>
      </c>
    </row>
    <row r="81" spans="1:9" x14ac:dyDescent="0.2">
      <c r="A81" s="49" t="s">
        <v>132</v>
      </c>
      <c r="B81" s="53" t="s">
        <v>136</v>
      </c>
      <c r="C81" s="29" t="s">
        <v>112</v>
      </c>
      <c r="D81" s="29" t="s">
        <v>18</v>
      </c>
      <c r="E81" s="29" t="s">
        <v>18</v>
      </c>
      <c r="F81" s="50">
        <v>0.19109659515087091</v>
      </c>
    </row>
    <row r="82" spans="1:9" x14ac:dyDescent="0.2">
      <c r="A82" s="57" t="s">
        <v>111</v>
      </c>
      <c r="B82" s="57"/>
      <c r="C82" s="57"/>
      <c r="D82" s="57"/>
      <c r="E82" s="57"/>
      <c r="F82" s="57"/>
      <c r="G82" s="58"/>
      <c r="H82" s="58"/>
      <c r="I82" s="58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7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93" zoomScaleNormal="100" zoomScaleSheetLayoutView="93" workbookViewId="0">
      <selection activeCell="B25" sqref="B25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54" t="s">
        <v>4</v>
      </c>
      <c r="B6" s="54"/>
      <c r="C6" s="54"/>
      <c r="D6" s="54"/>
      <c r="E6" s="54"/>
      <c r="F6" s="54"/>
    </row>
    <row r="7" spans="1:11" s="7" customFormat="1" ht="15.75" customHeight="1" x14ac:dyDescent="0.25">
      <c r="A7" s="55" t="s">
        <v>112</v>
      </c>
      <c r="B7" s="55"/>
      <c r="C7" s="55"/>
      <c r="D7" s="55"/>
      <c r="E7" s="55"/>
      <c r="F7" s="55"/>
      <c r="G7" s="37"/>
      <c r="H7" s="37"/>
      <c r="I7" s="37"/>
      <c r="J7" s="37"/>
      <c r="K7" s="37"/>
    </row>
    <row r="8" spans="1:11" s="8" customFormat="1" ht="11.1" customHeight="1" x14ac:dyDescent="0.2">
      <c r="A8" s="56" t="s">
        <v>5</v>
      </c>
      <c r="B8" s="56"/>
      <c r="C8" s="56"/>
      <c r="D8" s="56"/>
      <c r="E8" s="56"/>
      <c r="F8" s="56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113</v>
      </c>
      <c r="C9" s="11" t="s">
        <v>6</v>
      </c>
      <c r="D9" s="44" t="s">
        <v>7</v>
      </c>
      <c r="F9" s="12"/>
      <c r="G9" s="38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</row>
    <row r="11" spans="1:11" s="22" customFormat="1" ht="15.75" customHeight="1" x14ac:dyDescent="0.25">
      <c r="A11" s="21"/>
      <c r="B11" s="16"/>
      <c r="C11" s="45" t="s">
        <v>9</v>
      </c>
      <c r="D11" s="7"/>
      <c r="F11" s="23"/>
      <c r="G11" s="39"/>
      <c r="H11" s="39"/>
      <c r="I11" s="39"/>
      <c r="J11" s="20"/>
      <c r="K11" s="40"/>
    </row>
    <row r="12" spans="1:11" s="18" customFormat="1" ht="11.1" customHeight="1" x14ac:dyDescent="0.2">
      <c r="A12" s="17"/>
      <c r="B12" s="19"/>
      <c r="C12" s="17" t="s">
        <v>10</v>
      </c>
      <c r="D12" s="8"/>
      <c r="F12" s="19"/>
      <c r="G12" s="39"/>
      <c r="H12" s="39"/>
      <c r="I12" s="39"/>
      <c r="J12" s="20"/>
      <c r="K12" s="40"/>
    </row>
    <row r="13" spans="1:11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</row>
    <row r="14" spans="1:11" s="25" customFormat="1" ht="38.25" x14ac:dyDescent="0.2">
      <c r="A14" s="24" t="s">
        <v>11</v>
      </c>
      <c r="B14" s="24" t="s">
        <v>12</v>
      </c>
      <c r="C14" s="24" t="s">
        <v>13</v>
      </c>
      <c r="D14" s="24" t="s">
        <v>14</v>
      </c>
      <c r="E14" s="24" t="s">
        <v>15</v>
      </c>
      <c r="F14" s="35" t="s">
        <v>16</v>
      </c>
      <c r="G14" s="41"/>
      <c r="H14" s="41"/>
      <c r="I14" s="41"/>
      <c r="J14" s="41"/>
      <c r="K14" s="41"/>
    </row>
    <row r="15" spans="1:11" x14ac:dyDescent="0.2">
      <c r="A15" s="26">
        <v>1</v>
      </c>
      <c r="B15" s="26">
        <v>2</v>
      </c>
      <c r="C15" s="26">
        <v>3</v>
      </c>
      <c r="D15" s="26">
        <v>4</v>
      </c>
      <c r="E15" s="26">
        <v>5</v>
      </c>
      <c r="F15" s="36">
        <v>6</v>
      </c>
      <c r="G15" s="34"/>
      <c r="H15" s="34"/>
      <c r="I15" s="34"/>
      <c r="J15" s="34"/>
      <c r="K15" s="34"/>
    </row>
    <row r="16" spans="1:11" x14ac:dyDescent="0.2">
      <c r="A16" s="47" t="s">
        <v>115</v>
      </c>
      <c r="B16" s="33"/>
      <c r="C16" s="48"/>
      <c r="D16" s="48"/>
      <c r="E16" s="48"/>
      <c r="F16" s="48"/>
    </row>
    <row r="17" spans="1:9" x14ac:dyDescent="0.2">
      <c r="A17" s="51" t="s">
        <v>137</v>
      </c>
      <c r="B17" s="52" t="s">
        <v>138</v>
      </c>
      <c r="C17" s="29" t="s">
        <v>112</v>
      </c>
      <c r="D17" s="29" t="s">
        <v>18</v>
      </c>
      <c r="E17" s="29" t="s">
        <v>18</v>
      </c>
      <c r="F17" s="50">
        <v>5.7052642167897547</v>
      </c>
    </row>
    <row r="18" spans="1:9" x14ac:dyDescent="0.2">
      <c r="A18" s="51" t="s">
        <v>137</v>
      </c>
      <c r="B18" s="52" t="s">
        <v>139</v>
      </c>
      <c r="C18" s="29" t="s">
        <v>112</v>
      </c>
      <c r="D18" s="29" t="s">
        <v>18</v>
      </c>
      <c r="E18" s="29" t="s">
        <v>18</v>
      </c>
      <c r="F18" s="50">
        <v>22.550901128665895</v>
      </c>
    </row>
    <row r="19" spans="1:9" x14ac:dyDescent="0.2">
      <c r="A19" s="51" t="s">
        <v>137</v>
      </c>
      <c r="B19" s="52" t="s">
        <v>140</v>
      </c>
      <c r="C19" s="29" t="s">
        <v>112</v>
      </c>
      <c r="D19" s="29" t="s">
        <v>18</v>
      </c>
      <c r="E19" s="29" t="s">
        <v>18</v>
      </c>
      <c r="F19" s="50">
        <v>5.6521109905949967</v>
      </c>
    </row>
    <row r="20" spans="1:9" x14ac:dyDescent="0.2">
      <c r="A20" s="57" t="s">
        <v>111</v>
      </c>
      <c r="B20" s="57"/>
      <c r="C20" s="57"/>
      <c r="D20" s="57"/>
      <c r="E20" s="57"/>
      <c r="F20" s="57"/>
      <c r="G20" s="58"/>
      <c r="H20" s="58"/>
      <c r="I20" s="58"/>
    </row>
  </sheetData>
  <mergeCells count="4">
    <mergeCell ref="A6:F6"/>
    <mergeCell ref="A7:F7"/>
    <mergeCell ref="A8:F8"/>
    <mergeCell ref="A20:I20"/>
  </mergeCells>
  <pageMargins left="0.59055118110236227" right="0.39370078740157483" top="0.39370078740157483" bottom="0.39370078740157483" header="0.19685039370078741" footer="0.19685039370078741"/>
  <pageSetup paperSize="9" scale="57" fitToHeight="2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BreakPreview" zoomScale="93" zoomScaleNormal="100" zoomScaleSheetLayoutView="93" workbookViewId="0">
      <selection activeCell="A17" sqref="A17:I64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1.570312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54" t="s">
        <v>4</v>
      </c>
      <c r="B6" s="54"/>
      <c r="C6" s="54"/>
      <c r="D6" s="54"/>
      <c r="E6" s="54"/>
      <c r="F6" s="54"/>
    </row>
    <row r="7" spans="1:11" s="7" customFormat="1" ht="15.75" customHeight="1" x14ac:dyDescent="0.25">
      <c r="A7" s="55" t="s">
        <v>112</v>
      </c>
      <c r="B7" s="55"/>
      <c r="C7" s="55"/>
      <c r="D7" s="55"/>
      <c r="E7" s="55"/>
      <c r="F7" s="55"/>
      <c r="G7" s="37"/>
      <c r="H7" s="37"/>
      <c r="I7" s="37"/>
      <c r="J7" s="37"/>
      <c r="K7" s="37"/>
    </row>
    <row r="8" spans="1:11" s="8" customFormat="1" ht="11.1" customHeight="1" x14ac:dyDescent="0.2">
      <c r="A8" s="56" t="s">
        <v>5</v>
      </c>
      <c r="B8" s="56"/>
      <c r="C8" s="56"/>
      <c r="D8" s="56"/>
      <c r="E8" s="56"/>
      <c r="F8" s="56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113</v>
      </c>
      <c r="C9" s="11" t="s">
        <v>6</v>
      </c>
      <c r="D9" s="44" t="s">
        <v>7</v>
      </c>
      <c r="F9" s="12"/>
      <c r="G9" s="38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</row>
    <row r="11" spans="1:11" s="22" customFormat="1" ht="15.75" customHeight="1" x14ac:dyDescent="0.25">
      <c r="A11" s="21"/>
      <c r="B11" s="16"/>
      <c r="C11" s="45" t="s">
        <v>9</v>
      </c>
      <c r="D11" s="7"/>
      <c r="F11" s="23"/>
      <c r="G11" s="39"/>
      <c r="H11" s="39"/>
      <c r="I11" s="39"/>
      <c r="J11" s="20"/>
      <c r="K11" s="40"/>
    </row>
    <row r="12" spans="1:11" s="18" customFormat="1" ht="11.1" customHeight="1" x14ac:dyDescent="0.2">
      <c r="A12" s="17"/>
      <c r="B12" s="19"/>
      <c r="C12" s="17" t="s">
        <v>10</v>
      </c>
      <c r="D12" s="8"/>
      <c r="F12" s="19"/>
      <c r="G12" s="39"/>
      <c r="H12" s="39"/>
      <c r="I12" s="39"/>
      <c r="J12" s="20"/>
      <c r="K12" s="40"/>
    </row>
    <row r="13" spans="1:11" ht="15.75" x14ac:dyDescent="0.25">
      <c r="A13" s="5"/>
      <c r="B13" s="5"/>
      <c r="C13" s="5"/>
      <c r="D13" s="5"/>
      <c r="E13" s="5"/>
      <c r="F13" s="5"/>
      <c r="G13" s="34"/>
      <c r="H13" s="34"/>
      <c r="I13" s="34"/>
      <c r="J13" s="34"/>
      <c r="K13" s="34"/>
    </row>
    <row r="14" spans="1:11" s="25" customFormat="1" ht="38.25" x14ac:dyDescent="0.2">
      <c r="A14" s="24" t="s">
        <v>11</v>
      </c>
      <c r="B14" s="24" t="s">
        <v>12</v>
      </c>
      <c r="C14" s="24" t="s">
        <v>13</v>
      </c>
      <c r="D14" s="24" t="s">
        <v>14</v>
      </c>
      <c r="E14" s="24" t="s">
        <v>15</v>
      </c>
      <c r="F14" s="35" t="s">
        <v>16</v>
      </c>
      <c r="G14" s="41"/>
      <c r="H14" s="41"/>
      <c r="I14" s="41"/>
      <c r="J14" s="41"/>
      <c r="K14" s="41"/>
    </row>
    <row r="15" spans="1:11" x14ac:dyDescent="0.2">
      <c r="A15" s="26">
        <v>1</v>
      </c>
      <c r="B15" s="26">
        <v>2</v>
      </c>
      <c r="C15" s="26">
        <v>3</v>
      </c>
      <c r="D15" s="26">
        <v>4</v>
      </c>
      <c r="E15" s="26">
        <v>5</v>
      </c>
      <c r="F15" s="36">
        <v>6</v>
      </c>
      <c r="G15" s="34"/>
      <c r="H15" s="34"/>
      <c r="I15" s="34"/>
      <c r="J15" s="34"/>
      <c r="K15" s="34"/>
    </row>
    <row r="16" spans="1:11" x14ac:dyDescent="0.2">
      <c r="A16" s="46" t="s">
        <v>114</v>
      </c>
      <c r="B16" s="26"/>
      <c r="C16" s="26"/>
      <c r="D16" s="26"/>
      <c r="E16" s="26"/>
      <c r="F16" s="36"/>
      <c r="G16" s="34"/>
      <c r="H16" s="34"/>
      <c r="I16" s="34"/>
      <c r="J16" s="34"/>
      <c r="K16" s="34"/>
    </row>
    <row r="17" spans="1:9" ht="12.75" customHeight="1" x14ac:dyDescent="0.2">
      <c r="A17" s="33" t="s">
        <v>109</v>
      </c>
      <c r="B17" s="33" t="s">
        <v>110</v>
      </c>
      <c r="C17" s="29" t="s">
        <v>112</v>
      </c>
      <c r="D17" s="29" t="s">
        <v>18</v>
      </c>
      <c r="E17" s="29" t="s">
        <v>18</v>
      </c>
      <c r="F17" s="43">
        <f>'[1]проектная произв'!D52-[1]р2!F71</f>
        <v>27.63477</v>
      </c>
      <c r="G17" s="34"/>
      <c r="H17" s="34"/>
      <c r="I17" s="34"/>
    </row>
    <row r="18" spans="1:9" x14ac:dyDescent="0.2">
      <c r="A18" s="57" t="s">
        <v>111</v>
      </c>
      <c r="B18" s="57"/>
      <c r="C18" s="57"/>
      <c r="D18" s="57"/>
      <c r="E18" s="57"/>
      <c r="F18" s="57"/>
      <c r="G18" s="58"/>
      <c r="H18" s="58"/>
      <c r="I18" s="58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7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2022-01-10T03:52:46Z</dcterms:created>
  <dcterms:modified xsi:type="dcterms:W3CDTF">2022-01-20T09:41:49Z</dcterms:modified>
</cp:coreProperties>
</file>