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Раскрытие информации\2024 год\10. Октябрь\"/>
    </mc:Choice>
  </mc:AlternateContent>
  <bookViews>
    <workbookView xWindow="0" yWindow="0" windowWidth="28800" windowHeight="12330"/>
  </bookViews>
  <sheets>
    <sheet name="октябрь" sheetId="1" r:id="rId1"/>
  </sheets>
  <externalReferences>
    <externalReference r:id="rId2"/>
  </externalReferences>
  <definedNames>
    <definedName name="_xlnm.Print_Area" localSheetId="0">октябрь!$A$1:$F$65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<sst xmlns="http://schemas.openxmlformats.org/spreadsheetml/2006/main" count="261" uniqueCount="114">
  <si>
    <t>Приложение № 4</t>
  </si>
  <si>
    <t>к приказу ФАС России</t>
  </si>
  <si>
    <t>от 08.12.2022 № 960/22</t>
  </si>
  <si>
    <t>Форма 4</t>
  </si>
  <si>
    <t>Информация о наличии (отсутствии) технической возможности доступа к регулируемым услугам</t>
  </si>
  <si>
    <t>ЛПУМГ АО "Сахатранснефтегаз"</t>
  </si>
  <si>
    <t>(наименование субъекта естественной монополии)</t>
  </si>
  <si>
    <t>в зонах входа на (за)</t>
  </si>
  <si>
    <t>октябрь</t>
  </si>
  <si>
    <t>2024 года</t>
  </si>
  <si>
    <t>(месяц)</t>
  </si>
  <si>
    <t>с 01.10.24г. по 31.10.24г.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</si>
  <si>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</si>
  <si>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</si>
  <si>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</si>
  <si>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</si>
  <si>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</si>
  <si>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</si>
  <si>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</si>
  <si>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</si>
  <si>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</si>
  <si>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</si>
  <si>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</si>
  <si>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</si>
  <si>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</si>
  <si>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</si>
  <si>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</si>
  <si>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</si>
  <si>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</si>
  <si>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</si>
  <si>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</si>
  <si>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</si>
  <si>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</si>
  <si>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</si>
  <si>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</si>
  <si>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</si>
  <si>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</si>
  <si>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</si>
  <si>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</si>
  <si>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</si>
  <si>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</si>
  <si>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</si>
  <si>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</si>
  <si>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</si>
  <si>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</si>
  <si>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</si>
  <si>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</si>
  <si>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</si>
  <si>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</si>
  <si>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</si>
  <si>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</si>
  <si>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</si>
  <si>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</si>
  <si>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</si>
  <si>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</si>
  <si>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</si>
  <si>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</si>
  <si>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</si>
  <si>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</si>
  <si>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</si>
  <si>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</si>
  <si>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</si>
  <si>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</si>
  <si>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</si>
  <si>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</si>
  <si>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</si>
  <si>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</si>
  <si>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</si>
  <si>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</si>
  <si>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</si>
  <si>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</si>
  <si>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</si>
  <si>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</si>
  <si>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</si>
  <si>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</si>
  <si>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</si>
  <si>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</si>
  <si>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</si>
  <si>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</si>
  <si>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</si>
  <si>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</si>
  <si>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</si>
  <si>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</si>
  <si>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</si>
  <si>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</si>
  <si>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</si>
  <si>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</si>
  <si>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</si>
  <si>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</si>
  <si>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</si>
  <si>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</si>
  <si>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</si>
  <si>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</si>
  <si>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</si>
  <si>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</si>
  <si>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</si>
  <si>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</si>
  <si>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</si>
  <si>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</si>
  <si>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</si>
  <si>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</si>
  <si>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</si>
  <si>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</si>
  <si>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</si>
  <si>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</si>
  <si>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</si>
  <si>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</si>
  <si>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</si>
  <si>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</si>
  <si>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</si>
  <si>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с. Бедиме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</si>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</sst>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vertical="top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&#1055;&#1083;&#1072;&#1085;\&#1087;&#1083;&#1072;&#1085;%20&#1085;&#1072;%20202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">
          <cell r="D5">
            <v>1.5907916666666668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0">
          <cell r="D20">
            <v>3.8446666666666669</v>
          </cell>
        </row>
        <row r="21">
          <cell r="D21">
            <v>8.1666666666666661</v>
          </cell>
        </row>
        <row r="23">
          <cell r="D23">
            <v>9.6177499999999991</v>
          </cell>
        </row>
        <row r="26">
          <cell r="D26">
            <v>26.666666666666668</v>
          </cell>
        </row>
        <row r="27">
          <cell r="D27">
            <v>4.2583333333333337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2.4759166666666665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G4">
            <v>0.13075599999999998</v>
          </cell>
        </row>
        <row r="5">
          <cell r="G5">
            <v>0.12984399999999999</v>
          </cell>
        </row>
        <row r="6">
          <cell r="G6">
            <v>7.8666E-2</v>
          </cell>
        </row>
        <row r="7">
          <cell r="G7">
            <v>0.70841700000000007</v>
          </cell>
        </row>
        <row r="9">
          <cell r="G9">
            <v>8.9552999999999994E-2</v>
          </cell>
        </row>
        <row r="10">
          <cell r="G10">
            <v>0.107429</v>
          </cell>
        </row>
        <row r="11">
          <cell r="G11">
            <v>8.856E-2</v>
          </cell>
        </row>
        <row r="12">
          <cell r="G12">
            <v>9.1891E-2</v>
          </cell>
        </row>
        <row r="13">
          <cell r="G13">
            <v>0.90542800000000001</v>
          </cell>
        </row>
        <row r="14">
          <cell r="G14">
            <v>6.8200999999999998E-2</v>
          </cell>
        </row>
        <row r="15">
          <cell r="G15">
            <v>3.8679000000000005E-2</v>
          </cell>
        </row>
        <row r="16">
          <cell r="G16">
            <v>3.6327069999999999</v>
          </cell>
        </row>
        <row r="17">
          <cell r="G17">
            <v>0.24212899999999998</v>
          </cell>
        </row>
        <row r="18">
          <cell r="G18">
            <v>0.24285799999999999</v>
          </cell>
        </row>
        <row r="19">
          <cell r="G19">
            <v>5.7762999999999995E-2</v>
          </cell>
        </row>
        <row r="20">
          <cell r="G20">
            <v>0.18134600000000001</v>
          </cell>
        </row>
        <row r="21">
          <cell r="G21">
            <v>0.83774800000000005</v>
          </cell>
        </row>
        <row r="22">
          <cell r="G22">
            <v>13.488938999999998</v>
          </cell>
        </row>
        <row r="23">
          <cell r="G23">
            <v>0.22564199999999995</v>
          </cell>
        </row>
        <row r="24">
          <cell r="G24">
            <v>0.416514</v>
          </cell>
        </row>
        <row r="25">
          <cell r="G25">
            <v>1.9549349999999999</v>
          </cell>
        </row>
        <row r="26">
          <cell r="G26">
            <v>0.43461900000000003</v>
          </cell>
        </row>
        <row r="27">
          <cell r="G27">
            <v>1.1200750000000002</v>
          </cell>
        </row>
        <row r="28">
          <cell r="G28">
            <v>0.16664700000000005</v>
          </cell>
        </row>
        <row r="29">
          <cell r="G29">
            <v>4.3566000000000001E-2</v>
          </cell>
        </row>
        <row r="30">
          <cell r="G30">
            <v>0.17871199999999998</v>
          </cell>
        </row>
        <row r="31">
          <cell r="G31">
            <v>1.7320499999999999</v>
          </cell>
        </row>
        <row r="32">
          <cell r="G32">
            <v>3.3817E-2</v>
          </cell>
        </row>
        <row r="33">
          <cell r="G33">
            <v>6.5865999999999994E-2</v>
          </cell>
        </row>
        <row r="34">
          <cell r="G34">
            <v>7.5075000000000003E-2</v>
          </cell>
        </row>
        <row r="35">
          <cell r="G35">
            <v>0.48251499999999997</v>
          </cell>
        </row>
        <row r="36">
          <cell r="G36">
            <v>9.3090000000000006E-2</v>
          </cell>
        </row>
        <row r="37">
          <cell r="G37">
            <v>0.21636000000000005</v>
          </cell>
        </row>
        <row r="38">
          <cell r="G38">
            <v>8.1126999999999991E-2</v>
          </cell>
        </row>
        <row r="39">
          <cell r="G39">
            <v>0.13800499999999999</v>
          </cell>
        </row>
        <row r="40">
          <cell r="G40">
            <v>0.15870400000000001</v>
          </cell>
        </row>
        <row r="41">
          <cell r="G41">
            <v>1.7841020000000001</v>
          </cell>
        </row>
        <row r="53">
          <cell r="G53">
            <v>155.87068099999999</v>
          </cell>
        </row>
        <row r="54">
          <cell r="G54">
            <v>3.567224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A10" zoomScale="70" zoomScaleNormal="100" zoomScaleSheetLayoutView="70" workbookViewId="0">
      <selection activeCell="F16" sqref="F16:F63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18.855468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2" t="s">
        <v>4</v>
      </c>
      <c r="B6" s="42"/>
      <c r="C6" s="42"/>
      <c r="D6" s="42"/>
      <c r="E6" s="42"/>
      <c r="F6" s="42"/>
    </row>
    <row r="7" spans="1:11" s="7" customFormat="1" ht="15.75" customHeight="1" x14ac:dyDescent="0.25">
      <c r="A7" s="43" t="s">
        <v>5</v>
      </c>
      <c r="B7" s="43"/>
      <c r="C7" s="43"/>
      <c r="D7" s="43"/>
      <c r="E7" s="43"/>
      <c r="F7" s="43"/>
      <c r="G7" s="8"/>
      <c r="H7" s="8"/>
      <c r="I7" s="8"/>
      <c r="J7" s="8"/>
      <c r="K7" s="8"/>
    </row>
    <row r="8" spans="1:11" s="10" customFormat="1" ht="11.1" customHeight="1" x14ac:dyDescent="0.2">
      <c r="A8" s="44" t="s">
        <v>6</v>
      </c>
      <c r="B8" s="44"/>
      <c r="C8" s="44"/>
      <c r="D8" s="44"/>
      <c r="E8" s="44"/>
      <c r="F8" s="44"/>
      <c r="G8" s="9"/>
      <c r="H8" s="9"/>
      <c r="I8" s="9"/>
      <c r="J8" s="9"/>
      <c r="K8" s="9"/>
    </row>
    <row r="9" spans="1:11" s="11" customFormat="1" ht="15.75" customHeight="1" x14ac:dyDescent="0.25">
      <c r="B9" s="12" t="s">
        <v>7</v>
      </c>
      <c r="C9" s="13" t="s">
        <v>8</v>
      </c>
      <c r="D9" s="14" t="s">
        <v>9</v>
      </c>
      <c r="F9" s="14"/>
      <c r="H9" s="15"/>
      <c r="I9" s="15"/>
      <c r="J9" s="16"/>
      <c r="K9" s="14"/>
    </row>
    <row r="10" spans="1:11" s="20" customFormat="1" ht="11.1" customHeight="1" x14ac:dyDescent="0.25">
      <c r="A10" s="17"/>
      <c r="B10" s="18"/>
      <c r="C10" s="19" t="s">
        <v>10</v>
      </c>
      <c r="D10" s="7"/>
      <c r="F10" s="21"/>
      <c r="G10" s="21"/>
      <c r="H10" s="18"/>
      <c r="I10" s="18"/>
      <c r="J10" s="22"/>
      <c r="K10" s="21"/>
    </row>
    <row r="11" spans="1:11" s="25" customFormat="1" ht="15.75" customHeight="1" x14ac:dyDescent="0.25">
      <c r="A11" s="23"/>
      <c r="B11" s="18"/>
      <c r="C11" s="24" t="s">
        <v>11</v>
      </c>
      <c r="D11" s="7"/>
      <c r="F11" s="26"/>
      <c r="G11" s="20"/>
      <c r="H11" s="20"/>
      <c r="I11" s="20"/>
      <c r="J11" s="27"/>
      <c r="K11" s="28"/>
    </row>
    <row r="12" spans="1:11" s="20" customFormat="1" ht="11.1" customHeight="1" x14ac:dyDescent="0.2">
      <c r="A12" s="19"/>
      <c r="B12" s="21"/>
      <c r="C12" s="29" t="s">
        <v>12</v>
      </c>
      <c r="D12" s="10"/>
      <c r="F12" s="21"/>
      <c r="J12" s="27"/>
      <c r="K12" s="28"/>
    </row>
    <row r="13" spans="1:11" ht="15.75" x14ac:dyDescent="0.25">
      <c r="A13" s="5"/>
      <c r="B13" s="5"/>
      <c r="C13" s="5"/>
      <c r="D13" s="5"/>
      <c r="E13" s="5"/>
      <c r="F13" s="5"/>
    </row>
    <row r="14" spans="1:11" s="31" customFormat="1" ht="38.25" x14ac:dyDescent="0.2">
      <c r="A14" s="30" t="s">
        <v>13</v>
      </c>
      <c r="B14" s="30" t="s">
        <v>14</v>
      </c>
      <c r="C14" s="30" t="s">
        <v>15</v>
      </c>
      <c r="D14" s="30" t="s">
        <v>16</v>
      </c>
      <c r="E14" s="30" t="s">
        <v>17</v>
      </c>
      <c r="F14" s="30" t="s">
        <v>18</v>
      </c>
    </row>
    <row r="15" spans="1:11" x14ac:dyDescent="0.2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</row>
    <row r="16" spans="1:11" x14ac:dyDescent="0.2">
      <c r="A16" s="33" t="s">
        <v>19</v>
      </c>
      <c r="B16" s="34"/>
      <c r="C16" s="35" t="s">
        <v>20</v>
      </c>
      <c r="D16" s="35" t="s">
        <v>20</v>
      </c>
      <c r="E16" s="35" t="s">
        <v>20</v>
      </c>
      <c r="F16" s="36">
        <f>(920+710+1200+960+510+1200)/12-[1]р10!G53</f>
        <v>302.46265233333332</v>
      </c>
      <c r="G16" s="36"/>
    </row>
    <row r="17" spans="1:6" x14ac:dyDescent="0.2">
      <c r="A17" s="37" t="s">
        <v>21</v>
      </c>
      <c r="B17" s="37" t="s">
        <v>22</v>
      </c>
      <c r="C17" s="35" t="s">
        <v>20</v>
      </c>
      <c r="D17" s="35" t="s">
        <v>20</v>
      </c>
      <c r="E17" s="35" t="s">
        <v>20</v>
      </c>
      <c r="F17" s="36">
        <f>'[1]проектная произв'!D4-[1]р10!G4</f>
        <v>0.78174399999999999</v>
      </c>
    </row>
    <row r="18" spans="1:6" x14ac:dyDescent="0.2">
      <c r="A18" s="37" t="s">
        <v>21</v>
      </c>
      <c r="B18" s="37" t="s">
        <v>23</v>
      </c>
      <c r="C18" s="35" t="s">
        <v>20</v>
      </c>
      <c r="D18" s="35" t="s">
        <v>20</v>
      </c>
      <c r="E18" s="35" t="s">
        <v>20</v>
      </c>
      <c r="F18" s="36">
        <f>'[1]проектная произв'!D5-[1]р10!G5</f>
        <v>1.4609476666666668</v>
      </c>
    </row>
    <row r="19" spans="1:6" x14ac:dyDescent="0.2">
      <c r="A19" s="37" t="s">
        <v>21</v>
      </c>
      <c r="B19" s="37" t="s">
        <v>24</v>
      </c>
      <c r="C19" s="35" t="s">
        <v>20</v>
      </c>
      <c r="D19" s="35" t="s">
        <v>20</v>
      </c>
      <c r="E19" s="35" t="s">
        <v>20</v>
      </c>
      <c r="F19" s="36">
        <f>'[1]проектная произв'!D6-[1]р10!G6</f>
        <v>0.22550066666666663</v>
      </c>
    </row>
    <row r="20" spans="1:6" x14ac:dyDescent="0.2">
      <c r="A20" s="37" t="s">
        <v>25</v>
      </c>
      <c r="B20" s="37" t="s">
        <v>26</v>
      </c>
      <c r="C20" s="35" t="s">
        <v>20</v>
      </c>
      <c r="D20" s="35" t="s">
        <v>20</v>
      </c>
      <c r="E20" s="35" t="s">
        <v>20</v>
      </c>
      <c r="F20" s="36">
        <f>'[1]проектная произв'!D8+'[1]проектная произв'!D68-[1]р10!G7</f>
        <v>4.4146730000000005</v>
      </c>
    </row>
    <row r="21" spans="1:6" x14ac:dyDescent="0.2">
      <c r="A21" s="37" t="s">
        <v>27</v>
      </c>
      <c r="B21" s="37" t="s">
        <v>28</v>
      </c>
      <c r="C21" s="35" t="s">
        <v>20</v>
      </c>
      <c r="D21" s="35" t="s">
        <v>20</v>
      </c>
      <c r="E21" s="35" t="s">
        <v>20</v>
      </c>
      <c r="F21" s="36">
        <f>'[1]проектная произв'!D12-[1]р10!G9</f>
        <v>1.2183636666666666</v>
      </c>
    </row>
    <row r="22" spans="1:6" x14ac:dyDescent="0.2">
      <c r="A22" s="37" t="s">
        <v>29</v>
      </c>
      <c r="B22" s="37" t="s">
        <v>30</v>
      </c>
      <c r="C22" s="35" t="s">
        <v>20</v>
      </c>
      <c r="D22" s="35" t="s">
        <v>20</v>
      </c>
      <c r="E22" s="35" t="s">
        <v>20</v>
      </c>
      <c r="F22" s="36">
        <f>'[1]проектная произв'!D14-[1]р10!G14</f>
        <v>4.0984656666666668</v>
      </c>
    </row>
    <row r="23" spans="1:6" x14ac:dyDescent="0.2">
      <c r="A23" s="37" t="s">
        <v>31</v>
      </c>
      <c r="B23" s="37" t="s">
        <v>32</v>
      </c>
      <c r="C23" s="35" t="s">
        <v>20</v>
      </c>
      <c r="D23" s="35" t="s">
        <v>20</v>
      </c>
      <c r="E23" s="35" t="s">
        <v>20</v>
      </c>
      <c r="F23" s="36">
        <f>'[1]проектная произв'!D16+'[1]проектная произв'!D64-[1]р10!G16</f>
        <v>44.475626333333338</v>
      </c>
    </row>
    <row r="24" spans="1:6" x14ac:dyDescent="0.2">
      <c r="A24" s="37" t="s">
        <v>33</v>
      </c>
      <c r="B24" s="37" t="s">
        <v>34</v>
      </c>
      <c r="C24" s="35" t="s">
        <v>20</v>
      </c>
      <c r="D24" s="35" t="s">
        <v>20</v>
      </c>
      <c r="E24" s="35" t="s">
        <v>20</v>
      </c>
      <c r="F24" s="36">
        <f>'[1]проектная произв'!D17-[1]р10!G15</f>
        <v>0.12798766666666667</v>
      </c>
    </row>
    <row r="25" spans="1:6" x14ac:dyDescent="0.2">
      <c r="A25" s="37" t="s">
        <v>35</v>
      </c>
      <c r="B25" s="37" t="s">
        <v>36</v>
      </c>
      <c r="C25" s="35" t="s">
        <v>20</v>
      </c>
      <c r="D25" s="35" t="s">
        <v>20</v>
      </c>
      <c r="E25" s="35" t="s">
        <v>20</v>
      </c>
      <c r="F25" s="36">
        <f>'[1]проектная произв'!D18-[1]р10!G17-[1]р10!G18</f>
        <v>1.5483463333333332</v>
      </c>
    </row>
    <row r="26" spans="1:6" x14ac:dyDescent="0.2">
      <c r="A26" s="37" t="s">
        <v>37</v>
      </c>
      <c r="B26" s="37" t="s">
        <v>38</v>
      </c>
      <c r="C26" s="35" t="s">
        <v>20</v>
      </c>
      <c r="D26" s="35" t="s">
        <v>20</v>
      </c>
      <c r="E26" s="35" t="s">
        <v>20</v>
      </c>
      <c r="F26" s="36">
        <f>'[1]проектная произв'!D19-[1]р10!G17</f>
        <v>1.4245376666666667</v>
      </c>
    </row>
    <row r="27" spans="1:6" x14ac:dyDescent="0.2">
      <c r="A27" s="37" t="s">
        <v>39</v>
      </c>
      <c r="B27" s="37" t="s">
        <v>40</v>
      </c>
      <c r="C27" s="35" t="s">
        <v>20</v>
      </c>
      <c r="D27" s="35" t="s">
        <v>20</v>
      </c>
      <c r="E27" s="35" t="s">
        <v>20</v>
      </c>
      <c r="F27" s="36">
        <f>'[1]проектная произв'!D20-[1]р10!G18</f>
        <v>3.6018086666666669</v>
      </c>
    </row>
    <row r="28" spans="1:6" x14ac:dyDescent="0.2">
      <c r="A28" s="37" t="s">
        <v>41</v>
      </c>
      <c r="B28" s="37" t="s">
        <v>42</v>
      </c>
      <c r="C28" s="35" t="s">
        <v>20</v>
      </c>
      <c r="D28" s="35" t="s">
        <v>20</v>
      </c>
      <c r="E28" s="35" t="s">
        <v>20</v>
      </c>
      <c r="F28" s="36">
        <f>'[1]проектная произв'!D21-[1]р10!G19</f>
        <v>8.1089036666666665</v>
      </c>
    </row>
    <row r="29" spans="1:6" x14ac:dyDescent="0.2">
      <c r="A29" s="37" t="s">
        <v>43</v>
      </c>
      <c r="B29" s="37" t="s">
        <v>44</v>
      </c>
      <c r="C29" s="35" t="s">
        <v>20</v>
      </c>
      <c r="D29" s="35" t="s">
        <v>20</v>
      </c>
      <c r="E29" s="35" t="s">
        <v>20</v>
      </c>
      <c r="F29" s="36">
        <f>'[1]проектная произв'!D23-[1]р10!G24</f>
        <v>9.2012359999999997</v>
      </c>
    </row>
    <row r="30" spans="1:6" x14ac:dyDescent="0.2">
      <c r="A30" s="37" t="s">
        <v>45</v>
      </c>
      <c r="B30" s="37" t="s">
        <v>46</v>
      </c>
      <c r="C30" s="35" t="s">
        <v>20</v>
      </c>
      <c r="D30" s="35" t="s">
        <v>20</v>
      </c>
      <c r="E30" s="35" t="s">
        <v>20</v>
      </c>
      <c r="F30" s="36">
        <f>'[1]проектная произв'!D26-[1]р10!G22</f>
        <v>13.177727666666669</v>
      </c>
    </row>
    <row r="31" spans="1:6" x14ac:dyDescent="0.2">
      <c r="A31" s="37" t="s">
        <v>47</v>
      </c>
      <c r="B31" s="37" t="s">
        <v>48</v>
      </c>
      <c r="C31" s="35" t="s">
        <v>20</v>
      </c>
      <c r="D31" s="35" t="s">
        <v>20</v>
      </c>
      <c r="E31" s="35" t="s">
        <v>20</v>
      </c>
      <c r="F31" s="36">
        <f>'[1]проектная произв'!D27-[1]р10!G21</f>
        <v>3.4205853333333338</v>
      </c>
    </row>
    <row r="32" spans="1:6" x14ac:dyDescent="0.2">
      <c r="A32" s="37" t="s">
        <v>49</v>
      </c>
      <c r="B32" s="37" t="s">
        <v>50</v>
      </c>
      <c r="C32" s="35" t="s">
        <v>20</v>
      </c>
      <c r="D32" s="35" t="s">
        <v>20</v>
      </c>
      <c r="E32" s="35" t="s">
        <v>20</v>
      </c>
      <c r="F32" s="36">
        <f>'[1]проектная произв'!D29-[1]р10!G23</f>
        <v>14.566024666666666</v>
      </c>
    </row>
    <row r="33" spans="1:6" x14ac:dyDescent="0.2">
      <c r="A33" s="37" t="s">
        <v>51</v>
      </c>
      <c r="B33" s="37" t="s">
        <v>52</v>
      </c>
      <c r="C33" s="35" t="s">
        <v>20</v>
      </c>
      <c r="D33" s="35" t="s">
        <v>20</v>
      </c>
      <c r="E33" s="35" t="s">
        <v>20</v>
      </c>
      <c r="F33" s="36">
        <f>'[1]проектная произв'!D30-[1]р10!G23</f>
        <v>0.44102466666666668</v>
      </c>
    </row>
    <row r="34" spans="1:6" x14ac:dyDescent="0.2">
      <c r="A34" s="37" t="s">
        <v>51</v>
      </c>
      <c r="B34" s="37" t="s">
        <v>53</v>
      </c>
      <c r="C34" s="35" t="s">
        <v>20</v>
      </c>
      <c r="D34" s="35" t="s">
        <v>20</v>
      </c>
      <c r="E34" s="35" t="s">
        <v>20</v>
      </c>
      <c r="F34" s="36">
        <f>'[1]проектная произв'!D31-[1]р10!G20</f>
        <v>13.506154</v>
      </c>
    </row>
    <row r="35" spans="1:6" x14ac:dyDescent="0.2">
      <c r="A35" s="37" t="s">
        <v>54</v>
      </c>
      <c r="B35" s="37" t="s">
        <v>55</v>
      </c>
      <c r="C35" s="35" t="s">
        <v>20</v>
      </c>
      <c r="D35" s="35" t="s">
        <v>20</v>
      </c>
      <c r="E35" s="35" t="s">
        <v>20</v>
      </c>
      <c r="F35" s="36">
        <f>'[1]проектная произв'!D32-[1]р10!G20</f>
        <v>0.48532066666666662</v>
      </c>
    </row>
    <row r="36" spans="1:6" x14ac:dyDescent="0.2">
      <c r="A36" s="37" t="s">
        <v>56</v>
      </c>
      <c r="B36" s="37" t="s">
        <v>57</v>
      </c>
      <c r="C36" s="35" t="s">
        <v>20</v>
      </c>
      <c r="D36" s="35" t="s">
        <v>20</v>
      </c>
      <c r="E36" s="35" t="s">
        <v>20</v>
      </c>
      <c r="F36" s="36">
        <f>'[1]проектная произв'!D33-[1]р10!G10-[1]р10!G11-[1]р10!G12-[1]р10!G13</f>
        <v>8.4650253333333332</v>
      </c>
    </row>
    <row r="37" spans="1:6" x14ac:dyDescent="0.2">
      <c r="A37" s="37" t="s">
        <v>58</v>
      </c>
      <c r="B37" s="37" t="s">
        <v>59</v>
      </c>
      <c r="C37" s="35" t="s">
        <v>20</v>
      </c>
      <c r="D37" s="35" t="s">
        <v>20</v>
      </c>
      <c r="E37" s="35" t="s">
        <v>20</v>
      </c>
      <c r="F37" s="36">
        <f>'[1]проектная произв'!D34-[1]р10!G10</f>
        <v>0.52896700000000008</v>
      </c>
    </row>
    <row r="38" spans="1:6" x14ac:dyDescent="0.2">
      <c r="A38" s="37" t="s">
        <v>60</v>
      </c>
      <c r="B38" s="37" t="s">
        <v>61</v>
      </c>
      <c r="C38" s="35" t="s">
        <v>20</v>
      </c>
      <c r="D38" s="35" t="s">
        <v>20</v>
      </c>
      <c r="E38" s="35" t="s">
        <v>20</v>
      </c>
      <c r="F38" s="36">
        <f>'[1]проектная произв'!D35-[1]р10!G11</f>
        <v>0.49426000000000003</v>
      </c>
    </row>
    <row r="39" spans="1:6" x14ac:dyDescent="0.2">
      <c r="A39" s="37" t="s">
        <v>62</v>
      </c>
      <c r="B39" s="33" t="s">
        <v>63</v>
      </c>
      <c r="C39" s="35" t="s">
        <v>20</v>
      </c>
      <c r="D39" s="35" t="s">
        <v>20</v>
      </c>
      <c r="E39" s="35" t="s">
        <v>20</v>
      </c>
      <c r="F39" s="36">
        <f>'[1]проектная произв'!D54-[1]р10!G12</f>
        <v>0.54812499999999997</v>
      </c>
    </row>
    <row r="40" spans="1:6" x14ac:dyDescent="0.2">
      <c r="A40" s="37" t="s">
        <v>64</v>
      </c>
      <c r="B40" s="33" t="s">
        <v>65</v>
      </c>
      <c r="C40" s="35"/>
      <c r="D40" s="35"/>
      <c r="E40" s="35"/>
      <c r="F40" s="36">
        <f>'[1]проектная произв'!D66-[1]р10!G13</f>
        <v>3.0405179459459459</v>
      </c>
    </row>
    <row r="41" spans="1:6" x14ac:dyDescent="0.2">
      <c r="A41" s="37" t="s">
        <v>66</v>
      </c>
      <c r="B41" s="37" t="s">
        <v>67</v>
      </c>
      <c r="C41" s="35" t="s">
        <v>20</v>
      </c>
      <c r="D41" s="35" t="s">
        <v>20</v>
      </c>
      <c r="E41" s="35" t="s">
        <v>20</v>
      </c>
      <c r="F41" s="36">
        <f>'[1]проектная произв'!D36-0</f>
        <v>46.666666666666664</v>
      </c>
    </row>
    <row r="42" spans="1:6" x14ac:dyDescent="0.2">
      <c r="A42" s="37" t="s">
        <v>68</v>
      </c>
      <c r="B42" s="37" t="s">
        <v>69</v>
      </c>
      <c r="C42" s="35" t="s">
        <v>20</v>
      </c>
      <c r="D42" s="35" t="s">
        <v>20</v>
      </c>
      <c r="E42" s="35" t="s">
        <v>20</v>
      </c>
      <c r="F42" s="36">
        <f>'[1]проектная произв'!D37-[1]р10!G25</f>
        <v>42.045065000000001</v>
      </c>
    </row>
    <row r="43" spans="1:6" x14ac:dyDescent="0.2">
      <c r="A43" s="37" t="s">
        <v>70</v>
      </c>
      <c r="B43" s="37" t="s">
        <v>71</v>
      </c>
      <c r="C43" s="35" t="s">
        <v>20</v>
      </c>
      <c r="D43" s="35" t="s">
        <v>20</v>
      </c>
      <c r="E43" s="35" t="s">
        <v>20</v>
      </c>
      <c r="F43" s="36">
        <f>'[1]проектная произв'!D38-[1]р10!G25</f>
        <v>5.345065</v>
      </c>
    </row>
    <row r="44" spans="1:6" x14ac:dyDescent="0.2">
      <c r="A44" s="37" t="s">
        <v>72</v>
      </c>
      <c r="B44" s="37" t="s">
        <v>73</v>
      </c>
      <c r="C44" s="35" t="s">
        <v>20</v>
      </c>
      <c r="D44" s="35" t="s">
        <v>20</v>
      </c>
      <c r="E44" s="35" t="s">
        <v>20</v>
      </c>
      <c r="F44" s="36">
        <f>'[1]проектная произв'!D39-SUM([1]р10!G26:G41)</f>
        <v>37.19567</v>
      </c>
    </row>
    <row r="45" spans="1:6" x14ac:dyDescent="0.2">
      <c r="A45" s="37" t="s">
        <v>74</v>
      </c>
      <c r="B45" s="37" t="s">
        <v>75</v>
      </c>
      <c r="C45" s="35" t="s">
        <v>20</v>
      </c>
      <c r="D45" s="35" t="s">
        <v>20</v>
      </c>
      <c r="E45" s="35" t="s">
        <v>20</v>
      </c>
      <c r="F45" s="36">
        <f>'[1]проектная произв'!D45-[1]р10!G31</f>
        <v>5.5679499999999997</v>
      </c>
    </row>
    <row r="46" spans="1:6" x14ac:dyDescent="0.2">
      <c r="A46" s="37" t="s">
        <v>76</v>
      </c>
      <c r="B46" s="37" t="s">
        <v>77</v>
      </c>
      <c r="C46" s="35" t="s">
        <v>20</v>
      </c>
      <c r="D46" s="35" t="s">
        <v>20</v>
      </c>
      <c r="E46" s="35" t="s">
        <v>20</v>
      </c>
      <c r="F46" s="36">
        <f>'[1]проектная произв'!D42-[1]р10!G26</f>
        <v>3.2153809999999998</v>
      </c>
    </row>
    <row r="47" spans="1:6" x14ac:dyDescent="0.2">
      <c r="A47" s="37" t="s">
        <v>78</v>
      </c>
      <c r="B47" s="37" t="s">
        <v>79</v>
      </c>
      <c r="C47" s="35" t="s">
        <v>20</v>
      </c>
      <c r="D47" s="35" t="s">
        <v>20</v>
      </c>
      <c r="E47" s="35" t="s">
        <v>20</v>
      </c>
      <c r="F47" s="36">
        <f>'[1]проектная произв'!D43-[1]р10!G30</f>
        <v>1.281288</v>
      </c>
    </row>
    <row r="48" spans="1:6" x14ac:dyDescent="0.2">
      <c r="A48" s="38" t="s">
        <v>80</v>
      </c>
      <c r="B48" s="38" t="s">
        <v>81</v>
      </c>
      <c r="C48" s="35" t="s">
        <v>20</v>
      </c>
      <c r="D48" s="35" t="s">
        <v>20</v>
      </c>
      <c r="E48" s="35" t="s">
        <v>20</v>
      </c>
      <c r="F48" s="36">
        <f>'[1]проектная произв'!D44-[1]р10!G27</f>
        <v>2.5299249999999995</v>
      </c>
    </row>
    <row r="49" spans="1:6" x14ac:dyDescent="0.2">
      <c r="A49" s="38" t="s">
        <v>82</v>
      </c>
      <c r="B49" s="38" t="s">
        <v>83</v>
      </c>
      <c r="C49" s="39" t="s">
        <v>20</v>
      </c>
      <c r="D49" s="39" t="s">
        <v>20</v>
      </c>
      <c r="E49" s="39" t="s">
        <v>20</v>
      </c>
      <c r="F49" s="36">
        <f>'[1]проектная произв'!D58-[1]р10!G28</f>
        <v>2.3092696666666663</v>
      </c>
    </row>
    <row r="50" spans="1:6" x14ac:dyDescent="0.2">
      <c r="A50" s="38" t="s">
        <v>84</v>
      </c>
      <c r="B50" s="38" t="s">
        <v>85</v>
      </c>
      <c r="C50" s="39" t="s">
        <v>20</v>
      </c>
      <c r="D50" s="39" t="s">
        <v>20</v>
      </c>
      <c r="E50" s="39" t="s">
        <v>20</v>
      </c>
      <c r="F50" s="40">
        <f>'[1]проектная произв'!D62-[1]р10!G29</f>
        <v>1.3845935744680853</v>
      </c>
    </row>
    <row r="51" spans="1:6" x14ac:dyDescent="0.2">
      <c r="A51" s="37" t="s">
        <v>86</v>
      </c>
      <c r="B51" s="37" t="s">
        <v>87</v>
      </c>
      <c r="C51" s="39" t="s">
        <v>20</v>
      </c>
      <c r="D51" s="39" t="s">
        <v>20</v>
      </c>
      <c r="E51" s="39" t="s">
        <v>20</v>
      </c>
      <c r="F51" s="40">
        <f>'[1]проектная произв'!D45-[1]р10!G31</f>
        <v>5.5679499999999997</v>
      </c>
    </row>
    <row r="52" spans="1:6" x14ac:dyDescent="0.2">
      <c r="A52" s="37" t="s">
        <v>73</v>
      </c>
      <c r="B52" s="37" t="s">
        <v>88</v>
      </c>
      <c r="C52" s="39" t="s">
        <v>20</v>
      </c>
      <c r="D52" s="39" t="s">
        <v>20</v>
      </c>
      <c r="E52" s="39" t="s">
        <v>20</v>
      </c>
      <c r="F52" s="36">
        <f>'[1]проектная произв'!D41-[1]р10!G37-[1]р10!G41</f>
        <v>33.632871333333334</v>
      </c>
    </row>
    <row r="53" spans="1:6" x14ac:dyDescent="0.2">
      <c r="A53" s="37" t="s">
        <v>89</v>
      </c>
      <c r="B53" s="37" t="s">
        <v>90</v>
      </c>
      <c r="C53" s="39" t="s">
        <v>20</v>
      </c>
      <c r="D53" s="39" t="s">
        <v>20</v>
      </c>
      <c r="E53" s="39" t="s">
        <v>20</v>
      </c>
      <c r="F53" s="36">
        <f>'[1]проектная произв'!D46-[1]р10!G37</f>
        <v>1.2436399999999999</v>
      </c>
    </row>
    <row r="54" spans="1:6" x14ac:dyDescent="0.2">
      <c r="A54" s="37" t="s">
        <v>91</v>
      </c>
      <c r="B54" s="37" t="s">
        <v>92</v>
      </c>
      <c r="C54" s="39" t="s">
        <v>20</v>
      </c>
      <c r="D54" s="39" t="s">
        <v>20</v>
      </c>
      <c r="E54" s="39" t="s">
        <v>20</v>
      </c>
      <c r="F54" s="36">
        <f>'[1]проектная произв'!D61-[1]р10!G40</f>
        <v>0.42529599999999995</v>
      </c>
    </row>
    <row r="55" spans="1:6" x14ac:dyDescent="0.2">
      <c r="A55" s="37" t="s">
        <v>93</v>
      </c>
      <c r="B55" s="37" t="s">
        <v>94</v>
      </c>
      <c r="C55" s="35" t="s">
        <v>20</v>
      </c>
      <c r="D55" s="35" t="s">
        <v>20</v>
      </c>
      <c r="E55" s="35" t="s">
        <v>20</v>
      </c>
      <c r="F55" s="36">
        <f>'[1]проектная произв'!D50-[1]р10!G41</f>
        <v>7.9248979999999998</v>
      </c>
    </row>
    <row r="56" spans="1:6" x14ac:dyDescent="0.2">
      <c r="A56" s="37" t="s">
        <v>95</v>
      </c>
      <c r="B56" s="37" t="s">
        <v>96</v>
      </c>
      <c r="C56" s="35" t="s">
        <v>20</v>
      </c>
      <c r="D56" s="35" t="s">
        <v>20</v>
      </c>
      <c r="E56" s="35" t="s">
        <v>20</v>
      </c>
      <c r="F56" s="36">
        <f>'[1]проектная произв'!D59-[1]р10!G36</f>
        <v>1.6589100000000001</v>
      </c>
    </row>
    <row r="57" spans="1:6" x14ac:dyDescent="0.2">
      <c r="A57" s="37" t="s">
        <v>97</v>
      </c>
      <c r="B57" s="37" t="s">
        <v>98</v>
      </c>
      <c r="C57" s="35" t="s">
        <v>20</v>
      </c>
      <c r="D57" s="35" t="s">
        <v>20</v>
      </c>
      <c r="E57" s="35" t="s">
        <v>20</v>
      </c>
      <c r="F57" s="36">
        <f>'[1]проектная произв'!D60-[1]р10!G38</f>
        <v>1.3075396666666668</v>
      </c>
    </row>
    <row r="58" spans="1:6" x14ac:dyDescent="0.2">
      <c r="A58" s="37" t="s">
        <v>99</v>
      </c>
      <c r="B58" s="37" t="s">
        <v>100</v>
      </c>
      <c r="C58" s="35" t="s">
        <v>20</v>
      </c>
      <c r="D58" s="35" t="s">
        <v>20</v>
      </c>
      <c r="E58" s="35" t="s">
        <v>20</v>
      </c>
      <c r="F58" s="36">
        <f>'[1]проектная произв'!D63-[1]р10!G39</f>
        <v>0.92049500000000006</v>
      </c>
    </row>
    <row r="59" spans="1:6" ht="12.75" customHeight="1" x14ac:dyDescent="0.2">
      <c r="A59" s="37" t="s">
        <v>101</v>
      </c>
      <c r="B59" s="37" t="s">
        <v>102</v>
      </c>
      <c r="C59" s="35" t="s">
        <v>20</v>
      </c>
      <c r="D59" s="35" t="s">
        <v>20</v>
      </c>
      <c r="E59" s="35" t="s">
        <v>20</v>
      </c>
      <c r="F59" s="36">
        <f>'[1]проектная произв'!D49-SUM([1]р10!G32:G35)</f>
        <v>22.467727</v>
      </c>
    </row>
    <row r="60" spans="1:6" ht="12.75" customHeight="1" x14ac:dyDescent="0.2">
      <c r="A60" s="37" t="s">
        <v>103</v>
      </c>
      <c r="B60" s="37" t="s">
        <v>104</v>
      </c>
      <c r="C60" s="35" t="s">
        <v>20</v>
      </c>
      <c r="D60" s="35" t="s">
        <v>20</v>
      </c>
      <c r="E60" s="35" t="s">
        <v>20</v>
      </c>
      <c r="F60" s="36">
        <f>'[1]проектная произв'!D48-[1]р10!G35</f>
        <v>1.1295683333333333</v>
      </c>
    </row>
    <row r="61" spans="1:6" ht="12.75" customHeight="1" x14ac:dyDescent="0.2">
      <c r="A61" s="37" t="s">
        <v>105</v>
      </c>
      <c r="B61" s="33" t="s">
        <v>106</v>
      </c>
      <c r="C61" s="35" t="s">
        <v>20</v>
      </c>
      <c r="D61" s="35" t="s">
        <v>20</v>
      </c>
      <c r="E61" s="35" t="s">
        <v>20</v>
      </c>
      <c r="F61" s="36">
        <f>'[1]проектная произв'!D55-[1]р10!G32</f>
        <v>0.64893068824306466</v>
      </c>
    </row>
    <row r="62" spans="1:6" ht="12.75" customHeight="1" x14ac:dyDescent="0.2">
      <c r="A62" s="37" t="s">
        <v>107</v>
      </c>
      <c r="B62" s="33" t="s">
        <v>108</v>
      </c>
      <c r="C62" s="35" t="s">
        <v>20</v>
      </c>
      <c r="D62" s="35" t="s">
        <v>20</v>
      </c>
      <c r="E62" s="35" t="s">
        <v>20</v>
      </c>
      <c r="F62" s="36">
        <f>'[1]проектная произв'!D56-[1]р10!G33</f>
        <v>1.0257588348745044</v>
      </c>
    </row>
    <row r="63" spans="1:6" ht="12.75" customHeight="1" x14ac:dyDescent="0.2">
      <c r="A63" s="37" t="s">
        <v>109</v>
      </c>
      <c r="B63" s="33" t="s">
        <v>110</v>
      </c>
      <c r="C63" s="35" t="s">
        <v>20</v>
      </c>
      <c r="D63" s="35" t="s">
        <v>20</v>
      </c>
      <c r="E63" s="35" t="s">
        <v>20</v>
      </c>
      <c r="F63" s="36">
        <f>'[1]проектная произв'!D57-[1]р10!G34</f>
        <v>0.3029434940554821</v>
      </c>
    </row>
    <row r="64" spans="1:6" ht="12.75" customHeight="1" x14ac:dyDescent="0.2">
      <c r="A64" s="41" t="s">
        <v>111</v>
      </c>
      <c r="B64" s="41" t="s">
        <v>112</v>
      </c>
      <c r="C64" s="35" t="s">
        <v>20</v>
      </c>
      <c r="D64" s="35" t="s">
        <v>20</v>
      </c>
      <c r="E64" s="35" t="s">
        <v>20</v>
      </c>
      <c r="F64" s="36">
        <f>'[1]проектная произв'!D52-[1]р10!G54</f>
        <v>29.296645999999999</v>
      </c>
    </row>
    <row r="65" spans="1:9" x14ac:dyDescent="0.2">
      <c r="A65" s="45" t="s">
        <v>113</v>
      </c>
      <c r="B65" s="45"/>
      <c r="C65" s="45"/>
      <c r="D65" s="45"/>
      <c r="E65" s="45"/>
      <c r="F65" s="45"/>
      <c r="G65" s="45"/>
      <c r="H65" s="45"/>
      <c r="I65" s="45"/>
    </row>
    <row r="66" spans="1:9" x14ac:dyDescent="0.2">
      <c r="A66" s="1"/>
      <c r="B66" s="1"/>
      <c r="C66" s="1"/>
      <c r="D66" s="1"/>
      <c r="E66" s="1"/>
      <c r="F66" s="1"/>
    </row>
  </sheetData>
  <mergeCells count="4">
    <mergeCell ref="A6:F6"/>
    <mergeCell ref="A7:F7"/>
    <mergeCell ref="A8:F8"/>
    <mergeCell ref="A65:I65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2024-07-23T03:05:58Z</dcterms:created>
  <dcterms:modified xsi:type="dcterms:W3CDTF">2024-09-20T13:45:31Z</dcterms:modified>
</cp:coreProperties>
</file>