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yrinMM\Desktop\РАБОТА\Планы\Общие планы\Раскрытие информации\"/>
    </mc:Choice>
  </mc:AlternateContent>
  <bookViews>
    <workbookView xWindow="0" yWindow="0" windowWidth="28800" windowHeight="13590"/>
  </bookViews>
  <sheets>
    <sheet name="Свод" sheetId="3" r:id="rId1"/>
    <sheet name="Лист2" sheetId="4" r:id="rId2"/>
  </sheets>
  <definedNames>
    <definedName name="_xlnm.Print_Area" localSheetId="0">Свод!$A$1:$P$37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0" i="3"/>
  <c r="E19" i="3"/>
  <c r="C10" i="4" l="1"/>
  <c r="K16" i="3"/>
  <c r="K25" i="3"/>
  <c r="K7" i="3" s="1"/>
  <c r="C8" i="4" l="1"/>
  <c r="C13" i="4" s="1"/>
</calcChain>
</file>

<file path=xl/sharedStrings.xml><?xml version="1.0" encoding="utf-8"?>
<sst xmlns="http://schemas.openxmlformats.org/spreadsheetml/2006/main" count="132" uniqueCount="97">
  <si>
    <t>2.1.</t>
  </si>
  <si>
    <t>3.1.</t>
  </si>
  <si>
    <t>6.1.</t>
  </si>
  <si>
    <t>2.2.</t>
  </si>
  <si>
    <t>2.3.</t>
  </si>
  <si>
    <t>3.2.</t>
  </si>
  <si>
    <t>6.2.</t>
  </si>
  <si>
    <t>6.3.</t>
  </si>
  <si>
    <t>в сфере оказания услуг по транспортировке газа по газораспределительным сетям (1)</t>
  </si>
  <si>
    <t>без НДС (тыс.руб)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</si>
  <si>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</si>
  <si>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</si>
  <si>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</si>
  <si>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</si>
  <si>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</si>
  <si>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</si>
  <si>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</si>
  <si>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</si>
  <si>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</si>
  <si>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</si>
  <si>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ед.</t>
  </si>
  <si>
    <t>количество газораспределительных станций, ед.</t>
  </si>
  <si>
    <t>суммарная мощность перекачивающих агрегатов, МВт</t>
  </si>
  <si>
    <t>Общая сумма инвестиций (2)</t>
  </si>
  <si>
    <t>Сведения о строительстве, реконструкции объектов капитального строительства (3)</t>
  </si>
  <si>
    <t>2.4.</t>
  </si>
  <si>
    <t>2.5.</t>
  </si>
  <si>
    <t>в том числе объекты капитального строительства (основные стройки):</t>
  </si>
  <si>
    <t>новые объекты (4)</t>
  </si>
  <si>
    <t>Реконструируемые (модернизируемые) объекты</t>
  </si>
  <si>
    <t>Сведения о долгосрочных финансовых вложениях (3)</t>
  </si>
  <si>
    <t>Сведения о приобретении внеоборотных активов(3)</t>
  </si>
  <si>
    <t>Примечание: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</si>
  <si>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</si>
  <si>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</si>
  <si>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</si>
  <si>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</si>
  <si>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2.6.</t>
  </si>
  <si>
    <t>Производственная база г. Покровск.</t>
  </si>
  <si>
    <t>Распределительный г/п в/д по ул.Северная в п.Жатай РС(Я)</t>
  </si>
  <si>
    <t>Газопровод низкого давления по ул.Песчаная ПЭ д219мм г.Якутск</t>
  </si>
  <si>
    <t>Автомобиль ГАЗ-А22R22</t>
  </si>
  <si>
    <t xml:space="preserve">Установка горизонтально-направленного бурения УГНБ-3М4 (в комплекте со смесительной установкой СУ-2 </t>
  </si>
  <si>
    <t>Самосвал КАМАЗ 6520-6012-43</t>
  </si>
  <si>
    <t>6.4.</t>
  </si>
  <si>
    <t>6.5.</t>
  </si>
  <si>
    <t>108-377</t>
  </si>
  <si>
    <t>57-219</t>
  </si>
  <si>
    <t>-</t>
  </si>
  <si>
    <t>2014 г</t>
  </si>
  <si>
    <t>Ограждение произв. базы г. Якутск, ул. Автодорожная, 16</t>
  </si>
  <si>
    <t>Распределительные сети СОНТ "Сатал", 2 очередь</t>
  </si>
  <si>
    <t xml:space="preserve">Распределительные сети СОНТ "Сатал", 2 очередь </t>
  </si>
  <si>
    <t xml:space="preserve">Автокран КС-45721 на шасси Урал 4320 </t>
  </si>
  <si>
    <t>Компрессорная станция Remeza ДК-10/15 ВТ  (на шасси)</t>
  </si>
  <si>
    <t>Информация об инвестиционных программах АО "Сахатранснефтегаз" за 2016 год (Фактическое освоение ЦЭР)</t>
  </si>
  <si>
    <t>№, п/п</t>
  </si>
  <si>
    <t>Наименование</t>
  </si>
  <si>
    <t>Сумма, тыс. руб. (без НДС)</t>
  </si>
  <si>
    <t>Строительство объектов основных средств</t>
  </si>
  <si>
    <t>Приобретение объектов основных средств</t>
  </si>
  <si>
    <t>Перенесенные объекты на 2016 год</t>
  </si>
  <si>
    <t>ВСЕГО:</t>
  </si>
  <si>
    <t>в т.ч:</t>
  </si>
  <si>
    <t>за счет амортизационных отчислений в тарифе</t>
  </si>
  <si>
    <t>за счет капитальных вложений из прибыли в тарифе</t>
  </si>
  <si>
    <t>внеплановые объекты</t>
  </si>
  <si>
    <t>внеплановое приобретение основных средств</t>
  </si>
  <si>
    <t>Первый заместитель генерального директора</t>
  </si>
  <si>
    <t>Г.Д. Адамова</t>
  </si>
  <si>
    <t>Начальник Планово-экономического отдела</t>
  </si>
  <si>
    <t>А.Р. Булгытова</t>
  </si>
  <si>
    <t>Подтверждающие документы</t>
  </si>
  <si>
    <t>кол-во листов</t>
  </si>
  <si>
    <t>Оборотно-сальдовая ведомость по счету 08.04."Приобретение объектов основных средств"</t>
  </si>
  <si>
    <t>Информация по освоению тарифных источников АО "Сахатранснефтегаз" по регулируемому виду деятельности - транспортировка газа по газораспределительным сетям на территории РС (Я) за 2016 г.</t>
  </si>
  <si>
    <t>в т. ч: авансированные в 2015 году</t>
  </si>
  <si>
    <t>1.1.</t>
  </si>
  <si>
    <t>1.2.</t>
  </si>
  <si>
    <t>в т. ч: строительство объектов за счет средств 2015 года</t>
  </si>
  <si>
    <t xml:space="preserve">Оборотно-сальдовая ведомость по счету 08.03."Строительство объектов основных средств" </t>
  </si>
  <si>
    <t>Оборотно-сальдовая ведомость по счету 08.03."Строительство объектов основных средств" за 2015 год</t>
  </si>
  <si>
    <t>4.1.</t>
  </si>
  <si>
    <t>4.2.</t>
  </si>
  <si>
    <t>4.3.</t>
  </si>
  <si>
    <t>4.4.</t>
  </si>
  <si>
    <t>Перенос средств на 2017 г.</t>
  </si>
  <si>
    <t>Сеть газораспределения высокого давления от ГРС до котельной по ул.Воинская в г.Якутске. Реконструкция.</t>
  </si>
  <si>
    <t>3.3.</t>
  </si>
  <si>
    <t>3.4.</t>
  </si>
  <si>
    <t>Дополнительный массив для хранения данных</t>
  </si>
  <si>
    <t>6.6.</t>
  </si>
  <si>
    <t>Основные проектные характеристики объектов капитального строительства</t>
  </si>
  <si>
    <t>Июнь</t>
  </si>
  <si>
    <t>Декабрь</t>
  </si>
  <si>
    <t>Октябрь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</si>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</sst>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0"/>
    <numFmt numFmtId="165" formatCode="#,##0.0"/>
    <numFmt numFmtId="168" formatCode="[$-419]mmmm\ yyyy;@"/>
    <numFmt numFmtId="169" formatCode="#,##0\ _₽"/>
    <numFmt numFmtId="170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120">
    <xf numFmtId="0" fontId="0" fillId="0" borderId="0" xfId="0"/>
    <xf numFmtId="0" fontId="5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49" fontId="6" fillId="0" borderId="0" xfId="0" applyNumberFormat="1" applyFont="1" applyFill="1"/>
    <xf numFmtId="0" fontId="9" fillId="0" borderId="0" xfId="0" applyFont="1" applyAlignment="1">
      <alignment horizontal="left" vertical="center" wrapText="1"/>
    </xf>
    <xf numFmtId="0" fontId="6" fillId="2" borderId="0" xfId="0" applyFont="1" applyFill="1"/>
    <xf numFmtId="43" fontId="6" fillId="2" borderId="0" xfId="1" applyFont="1" applyFill="1"/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2" borderId="0" xfId="0" applyFont="1" applyFill="1"/>
    <xf numFmtId="43" fontId="3" fillId="2" borderId="0" xfId="1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2" fillId="0" borderId="0" xfId="4"/>
    <xf numFmtId="0" fontId="14" fillId="0" borderId="1" xfId="4" applyFont="1" applyBorder="1" applyAlignment="1">
      <alignment horizontal="center" vertical="center"/>
    </xf>
    <xf numFmtId="2" fontId="14" fillId="0" borderId="1" xfId="4" applyNumberFormat="1" applyFont="1" applyBorder="1" applyAlignment="1">
      <alignment horizontal="center" vertical="center"/>
    </xf>
    <xf numFmtId="0" fontId="15" fillId="0" borderId="0" xfId="4" applyFont="1"/>
    <xf numFmtId="0" fontId="13" fillId="0" borderId="0" xfId="4" applyFont="1"/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/>
    <xf numFmtId="4" fontId="15" fillId="0" borderId="1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4" applyFont="1" applyBorder="1" applyAlignment="1">
      <alignment vertical="center"/>
    </xf>
    <xf numFmtId="0" fontId="12" fillId="0" borderId="1" xfId="4" applyBorder="1"/>
    <xf numFmtId="0" fontId="13" fillId="0" borderId="0" xfId="4" applyFont="1" applyFill="1" applyBorder="1" applyAlignment="1">
      <alignment vertical="center"/>
    </xf>
    <xf numFmtId="0" fontId="13" fillId="0" borderId="0" xfId="4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/>
    <xf numFmtId="0" fontId="16" fillId="0" borderId="1" xfId="4" applyFont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4" fontId="15" fillId="0" borderId="1" xfId="4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9" fontId="6" fillId="0" borderId="0" xfId="0" applyNumberFormat="1" applyFont="1" applyFill="1"/>
    <xf numFmtId="169" fontId="6" fillId="0" borderId="4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6" fillId="2" borderId="0" xfId="0" applyNumberFormat="1" applyFont="1" applyFill="1"/>
    <xf numFmtId="169" fontId="3" fillId="2" borderId="0" xfId="0" applyNumberFormat="1" applyFont="1" applyFill="1"/>
    <xf numFmtId="169" fontId="3" fillId="0" borderId="0" xfId="0" applyNumberFormat="1" applyFon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9" fontId="6" fillId="0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170" fontId="6" fillId="0" borderId="0" xfId="0" applyNumberFormat="1" applyFont="1" applyFill="1"/>
    <xf numFmtId="170" fontId="6" fillId="0" borderId="1" xfId="0" applyNumberFormat="1" applyFont="1" applyFill="1" applyBorder="1" applyAlignment="1">
      <alignment horizontal="center" vertical="center" wrapText="1"/>
    </xf>
    <xf numFmtId="170" fontId="5" fillId="3" borderId="1" xfId="0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/>
    <xf numFmtId="170" fontId="3" fillId="2" borderId="0" xfId="0" applyNumberFormat="1" applyFont="1" applyFill="1"/>
    <xf numFmtId="170" fontId="3" fillId="0" borderId="0" xfId="0" applyNumberFormat="1" applyFont="1" applyFill="1"/>
    <xf numFmtId="3" fontId="6" fillId="3" borderId="4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170" fontId="11" fillId="3" borderId="4" xfId="0" applyNumberFormat="1" applyFont="1" applyFill="1" applyBorder="1" applyAlignment="1">
      <alignment horizontal="center" vertical="center"/>
    </xf>
    <xf numFmtId="170" fontId="11" fillId="3" borderId="7" xfId="0" applyNumberFormat="1" applyFont="1" applyFill="1" applyBorder="1" applyAlignment="1">
      <alignment horizontal="center" vertical="center"/>
    </xf>
    <xf numFmtId="170" fontId="11" fillId="3" borderId="8" xfId="0" applyNumberFormat="1" applyFont="1" applyFill="1" applyBorder="1" applyAlignment="1">
      <alignment horizontal="center" vertical="center"/>
    </xf>
    <xf numFmtId="170" fontId="11" fillId="3" borderId="5" xfId="0" applyNumberFormat="1" applyFont="1" applyFill="1" applyBorder="1" applyAlignment="1">
      <alignment horizontal="center" vertical="center"/>
    </xf>
    <xf numFmtId="170" fontId="11" fillId="3" borderId="10" xfId="0" applyNumberFormat="1" applyFont="1" applyFill="1" applyBorder="1" applyAlignment="1">
      <alignment horizontal="center" vertical="center"/>
    </xf>
    <xf numFmtId="170" fontId="11" fillId="3" borderId="9" xfId="0" applyNumberFormat="1" applyFont="1" applyFill="1" applyBorder="1" applyAlignment="1">
      <alignment horizontal="center" vertical="center"/>
    </xf>
    <xf numFmtId="170" fontId="11" fillId="3" borderId="11" xfId="0" applyNumberFormat="1" applyFont="1" applyFill="1" applyBorder="1" applyAlignment="1">
      <alignment horizontal="center" vertical="center"/>
    </xf>
    <xf numFmtId="170" fontId="11" fillId="3" borderId="0" xfId="0" applyNumberFormat="1" applyFont="1" applyFill="1" applyBorder="1" applyAlignment="1">
      <alignment horizontal="center" vertical="center"/>
    </xf>
    <xf numFmtId="170" fontId="11" fillId="3" borderId="12" xfId="0" applyNumberFormat="1" applyFont="1" applyFill="1" applyBorder="1" applyAlignment="1">
      <alignment horizontal="center" vertical="center"/>
    </xf>
    <xf numFmtId="170" fontId="11" fillId="3" borderId="3" xfId="0" applyNumberFormat="1" applyFont="1" applyFill="1" applyBorder="1" applyAlignment="1">
      <alignment horizontal="center" vertical="center"/>
    </xf>
    <xf numFmtId="170" fontId="11" fillId="3" borderId="6" xfId="0" applyNumberFormat="1" applyFont="1" applyFill="1" applyBorder="1" applyAlignment="1">
      <alignment horizontal="center" vertical="center"/>
    </xf>
    <xf numFmtId="170" fontId="11" fillId="3" borderId="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2 3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tabSelected="1" view="pageBreakPreview" zoomScale="60" zoomScaleNormal="100" workbookViewId="0">
      <selection activeCell="B4" sqref="B4:B5"/>
    </sheetView>
  </sheetViews>
  <sheetFormatPr defaultRowHeight="15" x14ac:dyDescent="0.25"/>
  <cols>
    <col min="1" max="1" width="9.140625" style="3"/>
    <col min="2" max="2" width="59.85546875" style="3" customWidth="1"/>
    <col min="3" max="3" width="17.140625" style="3" customWidth="1"/>
    <col min="4" max="4" width="19.5703125" style="3" customWidth="1"/>
    <col min="5" max="5" width="16.42578125" style="3" customWidth="1"/>
    <col min="6" max="10" width="16.28515625" style="3" hidden="1" customWidth="1"/>
    <col min="11" max="11" width="14.28515625" style="50" customWidth="1"/>
    <col min="12" max="12" width="15" style="96" customWidth="1"/>
    <col min="13" max="13" width="15.28515625" style="3" customWidth="1"/>
    <col min="14" max="14" width="17" style="3" bestFit="1" customWidth="1"/>
    <col min="15" max="15" width="12.28515625" style="3" customWidth="1"/>
    <col min="16" max="16" width="18.140625" style="3" customWidth="1"/>
    <col min="17" max="16384" width="9.140625" style="3"/>
  </cols>
  <sheetData>
    <row r="1" spans="1:18" s="2" customFormat="1" ht="14.25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</row>
    <row r="2" spans="1:18" s="2" customFormat="1" ht="14.25" x14ac:dyDescent="0.2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"/>
      <c r="R2" s="1"/>
    </row>
    <row r="3" spans="1:18" x14ac:dyDescent="0.25">
      <c r="I3" s="60" t="s">
        <v>9</v>
      </c>
      <c r="J3" s="60"/>
      <c r="O3" s="60" t="s">
        <v>9</v>
      </c>
      <c r="P3" s="60"/>
    </row>
    <row r="4" spans="1:18" ht="32.25" customHeight="1" x14ac:dyDescent="0.25">
      <c r="A4" s="61" t="s">
        <v>10</v>
      </c>
      <c r="B4" s="61" t="s">
        <v>11</v>
      </c>
      <c r="C4" s="61" t="s">
        <v>12</v>
      </c>
      <c r="D4" s="61"/>
      <c r="E4" s="62" t="s">
        <v>13</v>
      </c>
      <c r="F4" s="63"/>
      <c r="G4" s="63"/>
      <c r="H4" s="63"/>
      <c r="I4" s="63"/>
      <c r="J4" s="63"/>
      <c r="K4" s="64"/>
      <c r="L4" s="61" t="s">
        <v>92</v>
      </c>
      <c r="M4" s="61"/>
      <c r="N4" s="61"/>
      <c r="O4" s="61"/>
      <c r="P4" s="61"/>
    </row>
    <row r="5" spans="1:18" ht="75" x14ac:dyDescent="0.25">
      <c r="A5" s="61"/>
      <c r="B5" s="61"/>
      <c r="C5" s="4" t="s">
        <v>14</v>
      </c>
      <c r="D5" s="4" t="s">
        <v>15</v>
      </c>
      <c r="E5" s="4" t="s">
        <v>16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51" t="s">
        <v>17</v>
      </c>
      <c r="L5" s="97" t="s">
        <v>18</v>
      </c>
      <c r="M5" s="49" t="s">
        <v>19</v>
      </c>
      <c r="N5" s="49" t="s">
        <v>20</v>
      </c>
      <c r="O5" s="49" t="s">
        <v>21</v>
      </c>
      <c r="P5" s="49" t="s">
        <v>22</v>
      </c>
    </row>
    <row r="6" spans="1:18" ht="15.75" x14ac:dyDescent="0.25">
      <c r="A6" s="5"/>
      <c r="B6" s="4">
        <v>2</v>
      </c>
      <c r="C6" s="49">
        <v>3</v>
      </c>
      <c r="D6" s="49">
        <v>4</v>
      </c>
      <c r="E6" s="49">
        <v>5</v>
      </c>
      <c r="F6" s="6"/>
      <c r="G6" s="49">
        <v>8</v>
      </c>
      <c r="H6" s="49">
        <v>9</v>
      </c>
      <c r="I6" s="49">
        <v>10</v>
      </c>
      <c r="J6" s="49">
        <v>11</v>
      </c>
      <c r="K6" s="52"/>
      <c r="L6" s="97"/>
      <c r="M6" s="49">
        <v>8</v>
      </c>
      <c r="N6" s="49">
        <v>9</v>
      </c>
      <c r="O6" s="49">
        <v>10</v>
      </c>
      <c r="P6" s="49">
        <v>11</v>
      </c>
    </row>
    <row r="7" spans="1:18" s="2" customFormat="1" ht="15.75" x14ac:dyDescent="0.2">
      <c r="A7" s="7">
        <v>1</v>
      </c>
      <c r="B7" s="8" t="s">
        <v>23</v>
      </c>
      <c r="C7" s="67"/>
      <c r="D7" s="68"/>
      <c r="E7" s="69"/>
      <c r="F7" s="70"/>
      <c r="G7" s="70"/>
      <c r="H7" s="70"/>
      <c r="I7" s="70"/>
      <c r="J7" s="70"/>
      <c r="K7" s="52">
        <f>K8+K25</f>
        <v>145637.03853999998</v>
      </c>
      <c r="L7" s="98"/>
      <c r="M7" s="70"/>
      <c r="N7" s="70"/>
      <c r="O7" s="70"/>
      <c r="P7" s="70"/>
    </row>
    <row r="8" spans="1:18" ht="30" x14ac:dyDescent="0.25">
      <c r="A8" s="5">
        <v>2</v>
      </c>
      <c r="B8" s="9" t="s">
        <v>24</v>
      </c>
      <c r="C8" s="71"/>
      <c r="D8" s="72"/>
      <c r="E8" s="73"/>
      <c r="F8" s="74"/>
      <c r="G8" s="74"/>
      <c r="H8" s="74"/>
      <c r="I8" s="74"/>
      <c r="J8" s="74"/>
      <c r="K8" s="75">
        <v>101115.04</v>
      </c>
      <c r="L8" s="99"/>
      <c r="M8" s="74"/>
      <c r="N8" s="74"/>
      <c r="O8" s="74"/>
      <c r="P8" s="74"/>
    </row>
    <row r="9" spans="1:18" ht="15.75" x14ac:dyDescent="0.25">
      <c r="A9" s="5" t="s">
        <v>0</v>
      </c>
      <c r="B9" s="10" t="s">
        <v>38</v>
      </c>
      <c r="C9" s="71"/>
      <c r="D9" s="72"/>
      <c r="E9" s="73"/>
      <c r="F9" s="74" t="s">
        <v>48</v>
      </c>
      <c r="G9" s="74" t="s">
        <v>48</v>
      </c>
      <c r="H9" s="74"/>
      <c r="I9" s="74"/>
      <c r="J9" s="74"/>
      <c r="K9" s="75">
        <v>13571.92</v>
      </c>
      <c r="L9" s="99" t="s">
        <v>48</v>
      </c>
      <c r="M9" s="74" t="s">
        <v>48</v>
      </c>
      <c r="N9" s="74"/>
      <c r="O9" s="74"/>
      <c r="P9" s="74"/>
    </row>
    <row r="10" spans="1:18" ht="15.75" x14ac:dyDescent="0.25">
      <c r="A10" s="5" t="s">
        <v>3</v>
      </c>
      <c r="B10" s="10" t="s">
        <v>39</v>
      </c>
      <c r="C10" s="71"/>
      <c r="D10" s="72"/>
      <c r="E10" s="73"/>
      <c r="F10" s="76">
        <v>1.9319999999999999</v>
      </c>
      <c r="G10" s="77">
        <v>159</v>
      </c>
      <c r="H10" s="74"/>
      <c r="I10" s="74"/>
      <c r="J10" s="74"/>
      <c r="K10" s="75">
        <v>11006.03</v>
      </c>
      <c r="L10" s="100">
        <v>1.9319999999999999</v>
      </c>
      <c r="M10" s="77">
        <v>159</v>
      </c>
      <c r="N10" s="74"/>
      <c r="O10" s="74"/>
      <c r="P10" s="74"/>
    </row>
    <row r="11" spans="1:18" ht="15.75" x14ac:dyDescent="0.25">
      <c r="A11" s="5" t="s">
        <v>4</v>
      </c>
      <c r="B11" s="10" t="s">
        <v>40</v>
      </c>
      <c r="C11" s="71"/>
      <c r="D11" s="72"/>
      <c r="E11" s="73"/>
      <c r="F11" s="78">
        <v>2</v>
      </c>
      <c r="G11" s="77" t="s">
        <v>47</v>
      </c>
      <c r="H11" s="74"/>
      <c r="I11" s="74"/>
      <c r="J11" s="74"/>
      <c r="K11" s="75">
        <v>21383.86</v>
      </c>
      <c r="L11" s="100">
        <v>2</v>
      </c>
      <c r="M11" s="77" t="s">
        <v>47</v>
      </c>
      <c r="N11" s="74"/>
      <c r="O11" s="74"/>
      <c r="P11" s="74"/>
    </row>
    <row r="12" spans="1:18" ht="15.75" x14ac:dyDescent="0.25">
      <c r="A12" s="5" t="s">
        <v>25</v>
      </c>
      <c r="B12" s="10" t="s">
        <v>50</v>
      </c>
      <c r="C12" s="71"/>
      <c r="D12" s="72"/>
      <c r="E12" s="73"/>
      <c r="F12" s="78" t="s">
        <v>48</v>
      </c>
      <c r="G12" s="77" t="s">
        <v>48</v>
      </c>
      <c r="H12" s="74"/>
      <c r="I12" s="74"/>
      <c r="J12" s="74"/>
      <c r="K12" s="75">
        <v>3974.89</v>
      </c>
      <c r="L12" s="101" t="s">
        <v>48</v>
      </c>
      <c r="M12" s="20" t="s">
        <v>48</v>
      </c>
      <c r="N12" s="20"/>
      <c r="O12" s="20"/>
      <c r="P12" s="20"/>
    </row>
    <row r="13" spans="1:18" ht="15.75" x14ac:dyDescent="0.25">
      <c r="A13" s="5" t="s">
        <v>26</v>
      </c>
      <c r="B13" s="10" t="s">
        <v>51</v>
      </c>
      <c r="C13" s="71"/>
      <c r="D13" s="72"/>
      <c r="E13" s="73"/>
      <c r="F13" s="78">
        <v>7</v>
      </c>
      <c r="G13" s="77" t="s">
        <v>46</v>
      </c>
      <c r="H13" s="74"/>
      <c r="I13" s="74"/>
      <c r="J13" s="74"/>
      <c r="K13" s="75">
        <v>9713.82</v>
      </c>
      <c r="L13" s="101">
        <v>7</v>
      </c>
      <c r="M13" s="20" t="s">
        <v>46</v>
      </c>
      <c r="N13" s="20"/>
      <c r="O13" s="20"/>
      <c r="P13" s="20"/>
    </row>
    <row r="14" spans="1:18" ht="25.5" x14ac:dyDescent="0.25">
      <c r="A14" s="5" t="s">
        <v>37</v>
      </c>
      <c r="B14" s="10" t="s">
        <v>87</v>
      </c>
      <c r="C14" s="79"/>
      <c r="D14" s="80"/>
      <c r="E14" s="81"/>
      <c r="F14" s="78">
        <v>12</v>
      </c>
      <c r="G14" s="77">
        <v>530</v>
      </c>
      <c r="H14" s="74"/>
      <c r="I14" s="74"/>
      <c r="J14" s="74"/>
      <c r="K14" s="52">
        <v>5524</v>
      </c>
      <c r="L14" s="101">
        <v>12</v>
      </c>
      <c r="M14" s="20">
        <v>530</v>
      </c>
      <c r="N14" s="20"/>
      <c r="O14" s="20"/>
      <c r="P14" s="20"/>
    </row>
    <row r="15" spans="1:18" ht="27" customHeight="1" x14ac:dyDescent="0.25">
      <c r="A15" s="5"/>
      <c r="B15" s="15" t="s">
        <v>27</v>
      </c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</row>
    <row r="16" spans="1:18" s="2" customFormat="1" ht="15.75" x14ac:dyDescent="0.2">
      <c r="A16" s="7">
        <v>3</v>
      </c>
      <c r="B16" s="8" t="s">
        <v>28</v>
      </c>
      <c r="C16" s="82"/>
      <c r="D16" s="82"/>
      <c r="E16" s="82"/>
      <c r="F16" s="83"/>
      <c r="G16" s="83"/>
      <c r="H16" s="83"/>
      <c r="I16" s="83"/>
      <c r="J16" s="83"/>
      <c r="K16" s="52">
        <f>K8-K21</f>
        <v>64304.583569999995</v>
      </c>
      <c r="L16" s="108"/>
      <c r="M16" s="109"/>
      <c r="N16" s="109"/>
      <c r="O16" s="109"/>
      <c r="P16" s="110"/>
    </row>
    <row r="17" spans="1:16" ht="15.75" x14ac:dyDescent="0.25">
      <c r="A17" s="5" t="s">
        <v>1</v>
      </c>
      <c r="B17" s="10" t="s">
        <v>38</v>
      </c>
      <c r="C17" s="85">
        <v>42583</v>
      </c>
      <c r="D17" s="85">
        <v>43070</v>
      </c>
      <c r="E17" s="74">
        <v>39343</v>
      </c>
      <c r="F17" s="74" t="s">
        <v>48</v>
      </c>
      <c r="G17" s="74" t="s">
        <v>48</v>
      </c>
      <c r="H17" s="74"/>
      <c r="I17" s="74"/>
      <c r="J17" s="74"/>
      <c r="K17" s="52">
        <v>13571</v>
      </c>
      <c r="L17" s="101" t="s">
        <v>48</v>
      </c>
      <c r="M17" s="20" t="s">
        <v>48</v>
      </c>
      <c r="N17" s="20"/>
      <c r="O17" s="20"/>
      <c r="P17" s="20"/>
    </row>
    <row r="18" spans="1:16" ht="15.75" x14ac:dyDescent="0.25">
      <c r="A18" s="5" t="s">
        <v>5</v>
      </c>
      <c r="B18" s="10" t="s">
        <v>52</v>
      </c>
      <c r="C18" s="85" t="s">
        <v>49</v>
      </c>
      <c r="D18" s="85">
        <v>42795</v>
      </c>
      <c r="E18" s="74">
        <v>9714</v>
      </c>
      <c r="F18" s="74">
        <v>7</v>
      </c>
      <c r="G18" s="74" t="s">
        <v>46</v>
      </c>
      <c r="H18" s="74"/>
      <c r="I18" s="74"/>
      <c r="J18" s="74"/>
      <c r="K18" s="52">
        <v>9714</v>
      </c>
      <c r="L18" s="101">
        <v>7</v>
      </c>
      <c r="M18" s="20" t="s">
        <v>46</v>
      </c>
      <c r="N18" s="20"/>
      <c r="O18" s="20"/>
      <c r="P18" s="20"/>
    </row>
    <row r="19" spans="1:16" ht="15.75" x14ac:dyDescent="0.25">
      <c r="A19" s="5" t="s">
        <v>88</v>
      </c>
      <c r="B19" s="10" t="s">
        <v>39</v>
      </c>
      <c r="C19" s="85" t="s">
        <v>93</v>
      </c>
      <c r="D19" s="85" t="s">
        <v>94</v>
      </c>
      <c r="E19" s="74">
        <f>K19</f>
        <v>11006</v>
      </c>
      <c r="F19" s="74"/>
      <c r="G19" s="74"/>
      <c r="H19" s="74"/>
      <c r="I19" s="74"/>
      <c r="J19" s="74"/>
      <c r="K19" s="52">
        <v>11006</v>
      </c>
      <c r="L19" s="100">
        <v>1.9319999999999999</v>
      </c>
      <c r="M19" s="77">
        <v>159</v>
      </c>
      <c r="N19" s="20"/>
      <c r="O19" s="20"/>
      <c r="P19" s="20"/>
    </row>
    <row r="20" spans="1:16" ht="15.75" x14ac:dyDescent="0.25">
      <c r="A20" s="5" t="s">
        <v>89</v>
      </c>
      <c r="B20" s="10" t="s">
        <v>40</v>
      </c>
      <c r="C20" s="85" t="s">
        <v>93</v>
      </c>
      <c r="D20" s="85" t="s">
        <v>94</v>
      </c>
      <c r="E20" s="74">
        <f>K20</f>
        <v>21384</v>
      </c>
      <c r="F20" s="74"/>
      <c r="G20" s="74"/>
      <c r="H20" s="74"/>
      <c r="I20" s="74"/>
      <c r="J20" s="74"/>
      <c r="K20" s="52">
        <v>21384</v>
      </c>
      <c r="L20" s="100">
        <v>2</v>
      </c>
      <c r="M20" s="77" t="s">
        <v>47</v>
      </c>
      <c r="N20" s="20"/>
      <c r="O20" s="20"/>
      <c r="P20" s="20"/>
    </row>
    <row r="21" spans="1:16" s="2" customFormat="1" ht="15.75" x14ac:dyDescent="0.2">
      <c r="A21" s="7">
        <v>4</v>
      </c>
      <c r="B21" s="8" t="s">
        <v>29</v>
      </c>
      <c r="C21" s="87"/>
      <c r="D21" s="88"/>
      <c r="E21" s="89"/>
      <c r="F21" s="83"/>
      <c r="G21" s="83"/>
      <c r="H21" s="83"/>
      <c r="I21" s="83"/>
      <c r="J21" s="83"/>
      <c r="K21" s="52">
        <v>36810.456429999998</v>
      </c>
      <c r="L21" s="108"/>
      <c r="M21" s="109"/>
      <c r="N21" s="109"/>
      <c r="O21" s="109"/>
      <c r="P21" s="110"/>
    </row>
    <row r="22" spans="1:16" s="2" customFormat="1" ht="25.5" x14ac:dyDescent="0.2">
      <c r="A22" s="5" t="s">
        <v>82</v>
      </c>
      <c r="B22" s="10" t="s">
        <v>87</v>
      </c>
      <c r="C22" s="74" t="s">
        <v>96</v>
      </c>
      <c r="D22" s="74" t="s">
        <v>94</v>
      </c>
      <c r="E22" s="74">
        <f>K22</f>
        <v>5524</v>
      </c>
      <c r="F22" s="86"/>
      <c r="G22" s="86"/>
      <c r="H22" s="86"/>
      <c r="I22" s="86"/>
      <c r="J22" s="86"/>
      <c r="K22" s="52">
        <v>5524</v>
      </c>
      <c r="L22" s="101">
        <v>12</v>
      </c>
      <c r="M22" s="20">
        <v>530</v>
      </c>
      <c r="N22" s="84"/>
      <c r="O22" s="84"/>
      <c r="P22" s="84"/>
    </row>
    <row r="23" spans="1:16" s="2" customFormat="1" ht="15.75" x14ac:dyDescent="0.2">
      <c r="A23" s="5" t="s">
        <v>83</v>
      </c>
      <c r="B23" s="10" t="s">
        <v>50</v>
      </c>
      <c r="C23" s="85" t="s">
        <v>93</v>
      </c>
      <c r="D23" s="85" t="s">
        <v>95</v>
      </c>
      <c r="E23" s="74">
        <f>K23</f>
        <v>3975</v>
      </c>
      <c r="F23" s="74"/>
      <c r="G23" s="74"/>
      <c r="H23" s="74"/>
      <c r="I23" s="74"/>
      <c r="J23" s="74"/>
      <c r="K23" s="52">
        <v>3975</v>
      </c>
      <c r="L23" s="101" t="s">
        <v>48</v>
      </c>
      <c r="M23" s="20" t="s">
        <v>48</v>
      </c>
      <c r="N23" s="84"/>
      <c r="O23" s="84"/>
      <c r="P23" s="84"/>
    </row>
    <row r="24" spans="1:16" s="2" customFormat="1" ht="15.75" x14ac:dyDescent="0.2">
      <c r="A24" s="7">
        <v>5</v>
      </c>
      <c r="B24" s="8" t="s">
        <v>30</v>
      </c>
      <c r="C24" s="87"/>
      <c r="D24" s="88"/>
      <c r="E24" s="89"/>
      <c r="F24" s="82"/>
      <c r="G24" s="82"/>
      <c r="H24" s="82"/>
      <c r="I24" s="82"/>
      <c r="J24" s="82"/>
      <c r="K24" s="52">
        <v>0</v>
      </c>
      <c r="L24" s="108"/>
      <c r="M24" s="109"/>
      <c r="N24" s="109"/>
      <c r="O24" s="109"/>
      <c r="P24" s="110"/>
    </row>
    <row r="25" spans="1:16" s="2" customFormat="1" ht="15.75" x14ac:dyDescent="0.2">
      <c r="A25" s="7">
        <v>6</v>
      </c>
      <c r="B25" s="8" t="s">
        <v>31</v>
      </c>
      <c r="C25" s="90"/>
      <c r="D25" s="91"/>
      <c r="E25" s="92"/>
      <c r="F25" s="90"/>
      <c r="G25" s="91"/>
      <c r="H25" s="91"/>
      <c r="I25" s="91"/>
      <c r="J25" s="92"/>
      <c r="K25" s="75">
        <f>20660.32854+23861.67</f>
        <v>44521.998540000001</v>
      </c>
      <c r="L25" s="111"/>
      <c r="M25" s="112"/>
      <c r="N25" s="112"/>
      <c r="O25" s="112"/>
      <c r="P25" s="113"/>
    </row>
    <row r="26" spans="1:16" ht="25.5" x14ac:dyDescent="0.25">
      <c r="A26" s="5" t="s">
        <v>2</v>
      </c>
      <c r="B26" s="10" t="s">
        <v>42</v>
      </c>
      <c r="C26" s="93"/>
      <c r="D26" s="94"/>
      <c r="E26" s="95"/>
      <c r="F26" s="93"/>
      <c r="G26" s="94"/>
      <c r="H26" s="94"/>
      <c r="I26" s="94"/>
      <c r="J26" s="95"/>
      <c r="K26" s="75">
        <v>7033.89</v>
      </c>
      <c r="L26" s="114"/>
      <c r="M26" s="115"/>
      <c r="N26" s="115"/>
      <c r="O26" s="115"/>
      <c r="P26" s="116"/>
    </row>
    <row r="27" spans="1:16" ht="15.75" x14ac:dyDescent="0.25">
      <c r="A27" s="5" t="s">
        <v>6</v>
      </c>
      <c r="B27" s="10" t="s">
        <v>90</v>
      </c>
      <c r="C27" s="93"/>
      <c r="D27" s="94"/>
      <c r="E27" s="95"/>
      <c r="F27" s="93"/>
      <c r="G27" s="94"/>
      <c r="H27" s="94"/>
      <c r="I27" s="94"/>
      <c r="J27" s="95"/>
      <c r="K27" s="75">
        <v>1594.11</v>
      </c>
      <c r="L27" s="114"/>
      <c r="M27" s="115"/>
      <c r="N27" s="115"/>
      <c r="O27" s="115"/>
      <c r="P27" s="116"/>
    </row>
    <row r="28" spans="1:16" ht="15.75" x14ac:dyDescent="0.25">
      <c r="A28" s="5" t="s">
        <v>7</v>
      </c>
      <c r="B28" s="10" t="s">
        <v>53</v>
      </c>
      <c r="C28" s="93"/>
      <c r="D28" s="94"/>
      <c r="E28" s="95"/>
      <c r="F28" s="93"/>
      <c r="G28" s="94"/>
      <c r="H28" s="94"/>
      <c r="I28" s="94"/>
      <c r="J28" s="95"/>
      <c r="K28" s="75">
        <v>5677.97</v>
      </c>
      <c r="L28" s="114"/>
      <c r="M28" s="115"/>
      <c r="N28" s="115"/>
      <c r="O28" s="115"/>
      <c r="P28" s="116"/>
    </row>
    <row r="29" spans="1:16" ht="15.75" x14ac:dyDescent="0.25">
      <c r="A29" s="5" t="s">
        <v>44</v>
      </c>
      <c r="B29" s="10" t="s">
        <v>41</v>
      </c>
      <c r="C29" s="93"/>
      <c r="D29" s="94"/>
      <c r="E29" s="95"/>
      <c r="F29" s="93"/>
      <c r="G29" s="94"/>
      <c r="H29" s="94"/>
      <c r="I29" s="94"/>
      <c r="J29" s="95"/>
      <c r="K29" s="75">
        <v>2100</v>
      </c>
      <c r="L29" s="114"/>
      <c r="M29" s="115"/>
      <c r="N29" s="115"/>
      <c r="O29" s="115"/>
      <c r="P29" s="116"/>
    </row>
    <row r="30" spans="1:16" ht="15.75" x14ac:dyDescent="0.25">
      <c r="A30" s="5" t="s">
        <v>45</v>
      </c>
      <c r="B30" s="10" t="s">
        <v>54</v>
      </c>
      <c r="C30" s="93"/>
      <c r="D30" s="94"/>
      <c r="E30" s="95"/>
      <c r="F30" s="93"/>
      <c r="G30" s="94"/>
      <c r="H30" s="94"/>
      <c r="I30" s="94"/>
      <c r="J30" s="95"/>
      <c r="K30" s="75">
        <v>1450</v>
      </c>
      <c r="L30" s="114"/>
      <c r="M30" s="115"/>
      <c r="N30" s="115"/>
      <c r="O30" s="115"/>
      <c r="P30" s="116"/>
    </row>
    <row r="31" spans="1:16" ht="15.75" x14ac:dyDescent="0.25">
      <c r="A31" s="5" t="s">
        <v>91</v>
      </c>
      <c r="B31" s="10" t="s">
        <v>43</v>
      </c>
      <c r="C31" s="93"/>
      <c r="D31" s="94"/>
      <c r="E31" s="95"/>
      <c r="F31" s="93"/>
      <c r="G31" s="94"/>
      <c r="H31" s="94"/>
      <c r="I31" s="94"/>
      <c r="J31" s="95"/>
      <c r="K31" s="75">
        <v>3694.92</v>
      </c>
      <c r="L31" s="117"/>
      <c r="M31" s="118"/>
      <c r="N31" s="118"/>
      <c r="O31" s="118"/>
      <c r="P31" s="119"/>
    </row>
    <row r="32" spans="1:16" ht="9" customHeight="1" x14ac:dyDescent="0.25">
      <c r="B32" s="11"/>
    </row>
    <row r="33" spans="1:54" x14ac:dyDescent="0.25">
      <c r="A33" s="57" t="s">
        <v>32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54" ht="30" customHeight="1" x14ac:dyDescent="0.25">
      <c r="A34" s="56" t="s">
        <v>33</v>
      </c>
      <c r="B34" s="56"/>
      <c r="C34" s="56"/>
      <c r="D34" s="56"/>
      <c r="E34" s="56"/>
      <c r="F34" s="56"/>
      <c r="G34" s="56"/>
      <c r="H34" s="56"/>
      <c r="I34" s="56"/>
      <c r="J34" s="56"/>
    </row>
    <row r="35" spans="1:54" ht="41.25" customHeight="1" x14ac:dyDescent="0.25">
      <c r="A35" s="56" t="s">
        <v>34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54" ht="27.75" customHeight="1" x14ac:dyDescent="0.25">
      <c r="A36" s="56" t="s">
        <v>35</v>
      </c>
      <c r="B36" s="56"/>
      <c r="C36" s="56"/>
      <c r="D36" s="56"/>
      <c r="E36" s="56"/>
      <c r="F36" s="56"/>
      <c r="G36" s="56"/>
      <c r="H36" s="56"/>
      <c r="I36" s="56"/>
      <c r="J36" s="56"/>
    </row>
    <row r="37" spans="1:54" ht="31.5" customHeight="1" x14ac:dyDescent="0.25">
      <c r="A37" s="56" t="s">
        <v>36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54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5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54" x14ac:dyDescent="0.25">
      <c r="K40" s="53"/>
      <c r="L40" s="102"/>
      <c r="M40" s="13"/>
      <c r="N40" s="14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x14ac:dyDescent="0.25">
      <c r="K41" s="53"/>
      <c r="L41" s="102"/>
      <c r="M41" s="13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s="16" customFormat="1" ht="15.75" x14ac:dyDescent="0.25">
      <c r="B42" s="19"/>
      <c r="C42" s="19"/>
      <c r="D42" s="19"/>
      <c r="K42" s="54"/>
      <c r="L42" s="103"/>
      <c r="M42" s="17"/>
      <c r="N42" s="18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</row>
    <row r="43" spans="1:54" s="16" customFormat="1" ht="15.75" x14ac:dyDescent="0.25">
      <c r="B43" s="19"/>
      <c r="C43" s="19"/>
      <c r="D43" s="19"/>
      <c r="K43" s="55"/>
      <c r="L43" s="104"/>
    </row>
    <row r="44" spans="1:54" s="16" customFormat="1" ht="15.75" x14ac:dyDescent="0.25">
      <c r="B44" s="19"/>
      <c r="C44" s="19"/>
      <c r="D44" s="19"/>
      <c r="K44" s="54"/>
      <c r="L44" s="103"/>
      <c r="M44" s="17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</sheetData>
  <mergeCells count="29">
    <mergeCell ref="L24:P24"/>
    <mergeCell ref="L25:P31"/>
    <mergeCell ref="A1:P1"/>
    <mergeCell ref="A2:P2"/>
    <mergeCell ref="O3:P3"/>
    <mergeCell ref="L4:P4"/>
    <mergeCell ref="C15:P15"/>
    <mergeCell ref="L16:P16"/>
    <mergeCell ref="C21:E21"/>
    <mergeCell ref="L21:P21"/>
    <mergeCell ref="C24:E24"/>
    <mergeCell ref="F24:J24"/>
    <mergeCell ref="I3:J3"/>
    <mergeCell ref="A4:A5"/>
    <mergeCell ref="B4:B5"/>
    <mergeCell ref="C4:D4"/>
    <mergeCell ref="C16:E16"/>
    <mergeCell ref="F16:J16"/>
    <mergeCell ref="F21:J21"/>
    <mergeCell ref="C7:E14"/>
    <mergeCell ref="E4:K4"/>
    <mergeCell ref="C25:E31"/>
    <mergeCell ref="F25:J31"/>
    <mergeCell ref="A37:J37"/>
    <mergeCell ref="A38:J38"/>
    <mergeCell ref="A33:J33"/>
    <mergeCell ref="A34:J34"/>
    <mergeCell ref="A35:J35"/>
    <mergeCell ref="A36:J36"/>
  </mergeCells>
  <pageMargins left="0.9055118110236221" right="0.11811023622047245" top="0.74803149606299213" bottom="0.55118110236220474" header="0.31496062992125984" footer="0.31496062992125984"/>
  <pageSetup paperSize="9" scale="63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5" sqref="C15"/>
    </sheetView>
  </sheetViews>
  <sheetFormatPr defaultRowHeight="15" x14ac:dyDescent="0.25"/>
  <cols>
    <col min="1" max="1" width="9.140625" style="21" customWidth="1"/>
    <col min="2" max="2" width="64.5703125" style="21" customWidth="1"/>
    <col min="3" max="3" width="17" style="21" customWidth="1"/>
    <col min="4" max="4" width="31.42578125" style="21" customWidth="1"/>
    <col min="5" max="16384" width="9.140625" style="21"/>
  </cols>
  <sheetData>
    <row r="1" spans="1:9" ht="42.75" customHeight="1" x14ac:dyDescent="0.25">
      <c r="A1" s="66" t="s">
        <v>75</v>
      </c>
      <c r="B1" s="66"/>
      <c r="C1" s="66"/>
      <c r="D1" s="66"/>
    </row>
    <row r="2" spans="1:9" x14ac:dyDescent="0.25">
      <c r="A2" s="65"/>
      <c r="B2" s="65"/>
      <c r="C2" s="65"/>
    </row>
    <row r="3" spans="1:9" ht="36" customHeight="1" x14ac:dyDescent="0.25">
      <c r="A3" s="22" t="s">
        <v>56</v>
      </c>
      <c r="B3" s="26" t="s">
        <v>57</v>
      </c>
      <c r="C3" s="27" t="s">
        <v>58</v>
      </c>
      <c r="D3" s="30" t="s">
        <v>72</v>
      </c>
      <c r="E3" s="31" t="s">
        <v>73</v>
      </c>
    </row>
    <row r="4" spans="1:9" ht="42.75" customHeight="1" x14ac:dyDescent="0.25">
      <c r="A4" s="22">
        <v>1</v>
      </c>
      <c r="B4" s="35" t="s">
        <v>59</v>
      </c>
      <c r="C4" s="29">
        <v>101115</v>
      </c>
      <c r="D4" s="32" t="s">
        <v>80</v>
      </c>
      <c r="E4" s="33">
        <v>6</v>
      </c>
    </row>
    <row r="5" spans="1:9" ht="42" customHeight="1" x14ac:dyDescent="0.25">
      <c r="A5" s="22" t="s">
        <v>77</v>
      </c>
      <c r="B5" s="44" t="s">
        <v>76</v>
      </c>
      <c r="C5" s="45">
        <v>988.72</v>
      </c>
      <c r="D5" s="46" t="s">
        <v>81</v>
      </c>
      <c r="E5" s="47">
        <v>6</v>
      </c>
    </row>
    <row r="6" spans="1:9" ht="19.5" customHeight="1" x14ac:dyDescent="0.25">
      <c r="A6" s="22" t="s">
        <v>78</v>
      </c>
      <c r="B6" s="44" t="s">
        <v>79</v>
      </c>
      <c r="C6" s="45">
        <v>7942</v>
      </c>
      <c r="D6" s="48"/>
      <c r="E6" s="47"/>
    </row>
    <row r="7" spans="1:9" ht="39" customHeight="1" x14ac:dyDescent="0.25">
      <c r="A7" s="22">
        <v>2</v>
      </c>
      <c r="B7" s="35" t="s">
        <v>60</v>
      </c>
      <c r="C7" s="26">
        <v>44522</v>
      </c>
      <c r="D7" s="32" t="s">
        <v>74</v>
      </c>
      <c r="E7" s="33">
        <v>10</v>
      </c>
      <c r="I7" s="21">
        <v>8247.4822399999975</v>
      </c>
    </row>
    <row r="8" spans="1:9" hidden="1" x14ac:dyDescent="0.25">
      <c r="A8" s="22">
        <v>3</v>
      </c>
      <c r="B8" s="35" t="s">
        <v>61</v>
      </c>
      <c r="C8" s="29">
        <f>98964-C4-C7</f>
        <v>-46673</v>
      </c>
      <c r="D8" s="34"/>
      <c r="E8" s="33"/>
    </row>
    <row r="9" spans="1:9" x14ac:dyDescent="0.25">
      <c r="A9" s="22">
        <v>3</v>
      </c>
      <c r="B9" s="35" t="s">
        <v>86</v>
      </c>
      <c r="C9" s="29">
        <v>10022.129999999999</v>
      </c>
      <c r="D9" s="34"/>
      <c r="E9" s="33"/>
    </row>
    <row r="10" spans="1:9" x14ac:dyDescent="0.25">
      <c r="A10" s="22">
        <v>4</v>
      </c>
      <c r="B10" s="43" t="s">
        <v>62</v>
      </c>
      <c r="C10" s="29">
        <f>C4+C7</f>
        <v>145637</v>
      </c>
      <c r="D10" s="34"/>
      <c r="E10" s="33"/>
    </row>
    <row r="11" spans="1:9" x14ac:dyDescent="0.25">
      <c r="A11" s="22"/>
      <c r="B11" s="43" t="s">
        <v>63</v>
      </c>
      <c r="C11" s="28"/>
      <c r="D11" s="34"/>
      <c r="E11" s="33"/>
    </row>
    <row r="12" spans="1:9" x14ac:dyDescent="0.25">
      <c r="A12" s="23" t="s">
        <v>82</v>
      </c>
      <c r="B12" s="35" t="s">
        <v>64</v>
      </c>
      <c r="C12" s="26">
        <v>70492.509999999995</v>
      </c>
      <c r="D12" s="36"/>
      <c r="E12" s="36"/>
    </row>
    <row r="13" spans="1:9" x14ac:dyDescent="0.25">
      <c r="A13" s="22" t="s">
        <v>83</v>
      </c>
      <c r="B13" s="35" t="s">
        <v>65</v>
      </c>
      <c r="C13" s="29">
        <f>C10-C12-C14-C15</f>
        <v>41190.23000000001</v>
      </c>
      <c r="D13" s="36"/>
      <c r="E13" s="36"/>
    </row>
    <row r="14" spans="1:9" x14ac:dyDescent="0.25">
      <c r="A14" s="22" t="s">
        <v>84</v>
      </c>
      <c r="B14" s="35" t="s">
        <v>66</v>
      </c>
      <c r="C14" s="26">
        <v>10092.59</v>
      </c>
      <c r="D14" s="36"/>
      <c r="E14" s="36"/>
    </row>
    <row r="15" spans="1:9" x14ac:dyDescent="0.25">
      <c r="A15" s="22" t="s">
        <v>85</v>
      </c>
      <c r="B15" s="35" t="s">
        <v>67</v>
      </c>
      <c r="C15" s="26">
        <v>23861.67</v>
      </c>
      <c r="D15" s="36"/>
      <c r="E15" s="36"/>
    </row>
    <row r="16" spans="1:9" x14ac:dyDescent="0.25">
      <c r="A16" s="24"/>
      <c r="B16" s="24"/>
      <c r="C16" s="24"/>
    </row>
    <row r="17" spans="1:4" x14ac:dyDescent="0.25">
      <c r="B17" s="39" t="s">
        <v>68</v>
      </c>
      <c r="C17"/>
      <c r="D17" s="40" t="s">
        <v>69</v>
      </c>
    </row>
    <row r="18" spans="1:4" x14ac:dyDescent="0.25">
      <c r="A18" s="37"/>
      <c r="B18" s="41"/>
      <c r="C18" s="41"/>
      <c r="D18"/>
    </row>
    <row r="19" spans="1:4" x14ac:dyDescent="0.25">
      <c r="A19" s="25"/>
      <c r="B19" s="42" t="s">
        <v>70</v>
      </c>
      <c r="C19"/>
      <c r="D19" s="40" t="s">
        <v>71</v>
      </c>
    </row>
    <row r="20" spans="1:4" x14ac:dyDescent="0.25">
      <c r="A20" s="38"/>
      <c r="B20" s="38"/>
      <c r="C20" s="25"/>
    </row>
  </sheetData>
  <mergeCells count="2">
    <mergeCell ref="A2:C2"/>
    <mergeCell ref="A1:D1"/>
  </mergeCells>
  <pageMargins left="1.299212598425197" right="0.70866141732283472" top="1.1417322834645669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Лист2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 Николай Афанасьевич</dc:creator>
  <cp:lastModifiedBy>Копырин Михаил Михайлович</cp:lastModifiedBy>
  <cp:lastPrinted>2018-05-31T23:36:37Z</cp:lastPrinted>
  <dcterms:created xsi:type="dcterms:W3CDTF">2017-04-28T01:42:00Z</dcterms:created>
  <dcterms:modified xsi:type="dcterms:W3CDTF">2018-05-31T23:36:40Z</dcterms:modified>
</cp:coreProperties>
</file>