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ктябрь" sheetId="1" r:id="rId1"/>
    <sheet name="ноябрь" sheetId="2" r:id="rId2"/>
    <sheet name="декабрь" sheetId="3" r:id="rId3"/>
    <sheet name="4 квартал 2018" sheetId="4" r:id="rId4"/>
  </sheets>
  <definedNames>
    <definedName name="_xlnm.Print_Area" localSheetId="0">'октябрь'!$A$1:$L$74</definedName>
  </definedNames>
  <calcPr fullCalcOnLoad="1"/>
</workbook>
</file>

<file path=xl/sharedStrings.xml><?xml version="1.0" encoding="utf-8"?>
<sst xmlns="http://schemas.openxmlformats.org/spreadsheetml/2006/main" count="784" uniqueCount="198">
  <si>
    <t>Наименование ГРС (АГРС)</t>
  </si>
  <si>
    <t>№ п/п</t>
  </si>
  <si>
    <t>УГРС</t>
  </si>
  <si>
    <t>ГРС-1</t>
  </si>
  <si>
    <t>Населенный пункт</t>
  </si>
  <si>
    <t>с. Майя, с. Петровка, с. Чуя</t>
  </si>
  <si>
    <t>АГРС с. Майя</t>
  </si>
  <si>
    <t>с. Хомустах, с. Аппаны, с. Графский берег, с. Едейцы, с. Красная деревня, с. Намцы, с. Никольцы, с. Партизан, с. Хамагатта</t>
  </si>
  <si>
    <t>АГРС с. Намцы</t>
  </si>
  <si>
    <t>АГРС п. Нижний Бестях</t>
  </si>
  <si>
    <t>п. Нижний Бестях</t>
  </si>
  <si>
    <t>г. Якутск, п. Марха, п. Жатай, с. Тулагино, с. Кильдямцы, с. Сырдах, с. Капитоновка, п. Кангалассы</t>
  </si>
  <si>
    <t>п. Мохсоголлох, г. Покровск, с. Верхний Бестях, с. Леглегер, с. Звероферма, с. Немюгюнцы</t>
  </si>
  <si>
    <t>п. Табага, п. Хатассы, с. Владимировка, Покровский тр.16 км</t>
  </si>
  <si>
    <t>6</t>
  </si>
  <si>
    <t>АГРС Хатассы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</si>
  <si>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</si>
  <si>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</si>
  <si>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</si>
  <si>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</si>
  <si>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</si>
  <si>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</si>
  <si>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</si>
  <si>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</si>
  <si>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</si>
  <si>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</si>
  <si>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</si>
  <si>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</si>
  <si>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</si>
  <si>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</si>
  <si>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</si>
  <si>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</si>
  <si>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</si>
  <si>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</si>
  <si>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</si>
  <si>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</si>
  <si>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</si>
  <si>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с. Бэс-Кюель</t>
  </si>
  <si>
    <t>АГРС Бэс-Кюель</t>
  </si>
  <si>
    <t>с. Арылах, с. Багадя</t>
  </si>
  <si>
    <t>АГРС Арылах</t>
  </si>
  <si>
    <t>с. Мастах</t>
  </si>
  <si>
    <t>АГРС Мастах</t>
  </si>
  <si>
    <t>АГРС Табага</t>
  </si>
  <si>
    <t>с. Мукучи</t>
  </si>
  <si>
    <t>АГРС Мукучи</t>
  </si>
  <si>
    <t>с. Тамалакан, с. Оросу</t>
  </si>
  <si>
    <t>АГРС Тамалакан</t>
  </si>
  <si>
    <t>АГРС Тылгыны (Тиэрбэс)</t>
  </si>
  <si>
    <t>с. Тылгыны (Тиэрбэс)</t>
  </si>
  <si>
    <t>с. Сыдыбыл, с. Кеданда</t>
  </si>
  <si>
    <t>АГРС Сыдыбыл</t>
  </si>
  <si>
    <t>с. Хампа</t>
  </si>
  <si>
    <t>АГРС Хампа</t>
  </si>
  <si>
    <t>с. Екюндю, с. Бетюнцы</t>
  </si>
  <si>
    <t>АГРС Екюндю</t>
  </si>
  <si>
    <t>г. Вилюйск</t>
  </si>
  <si>
    <t>ГРС Вилюйск</t>
  </si>
  <si>
    <t>с. Кобяй, с. Ворошилов</t>
  </si>
  <si>
    <t>АГРС Кобяй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</si>
  <si>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</si>
  <si>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</si>
  <si>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</si>
  <si>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</si>
  <si>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</si>
  <si>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</si>
  <si>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</si>
  <si>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</si>
  <si>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</si>
  <si>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</si>
  <si>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</si>
  <si>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</si>
  <si>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</si>
  <si>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</si>
  <si>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с. Тасагар</t>
  </si>
  <si>
    <t>АГРС Тасагар</t>
  </si>
  <si>
    <t>с. Кюбяинде</t>
  </si>
  <si>
    <t>АГРС Кюбяинде</t>
  </si>
  <si>
    <t>с. Хомустах</t>
  </si>
  <si>
    <t>АГРС Хомустах</t>
  </si>
  <si>
    <t>с. Верхневилюйск, с. Андреевское, с. Харыйалах</t>
  </si>
  <si>
    <t>АГРС Верхневилюйск</t>
  </si>
  <si>
    <t>с. Чинеке, с. Сосновка</t>
  </si>
  <si>
    <t>АГРС Чинеке</t>
  </si>
  <si>
    <t>с. Булгунняхтах</t>
  </si>
  <si>
    <t>АГРС Булгунняхтах</t>
  </si>
  <si>
    <t>п. Кысыл-Сыр</t>
  </si>
  <si>
    <t>АГРС Кысыл-Сыр</t>
  </si>
  <si>
    <t>с. Чурапча</t>
  </si>
  <si>
    <t>АГРС Чурапча</t>
  </si>
  <si>
    <t>42</t>
  </si>
  <si>
    <t>п. Маган</t>
  </si>
  <si>
    <t>АГРС Маган</t>
  </si>
  <si>
    <t>с. Чай</t>
  </si>
  <si>
    <t>с. Павловск</t>
  </si>
  <si>
    <t>АГРС Павловск</t>
  </si>
  <si>
    <t>с. Октемцы, с. С. Техтюр, с. Чапаево, с. Улах-Ан</t>
  </si>
  <si>
    <t>АГРС Октемцы</t>
  </si>
  <si>
    <t>АГРС Хатырык</t>
  </si>
  <si>
    <t>с. Хатырык, с. Маймага, с. Тюбятцы</t>
  </si>
  <si>
    <t>с. Кюерелях</t>
  </si>
  <si>
    <t>АГРС Кюерелях</t>
  </si>
  <si>
    <t>с. Искра</t>
  </si>
  <si>
    <t>АГРС Искра</t>
  </si>
  <si>
    <t>АГРС Бетюнцы</t>
  </si>
  <si>
    <t>с. Бетюнцы, с. Модутцы</t>
  </si>
  <si>
    <t>с. Усун (Кулятцы)</t>
  </si>
  <si>
    <t>АГРС Усун</t>
  </si>
  <si>
    <t>с. Кюль (Харбалах)</t>
  </si>
  <si>
    <t>АГРС Кюль</t>
  </si>
  <si>
    <t>с. Тымпы</t>
  </si>
  <si>
    <t>АГРС Тымпы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</si>
  <si>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</si>
  <si>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</si>
  <si>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</si>
  <si>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</si>
  <si>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</si>
  <si>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</si>
  <si>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</si>
  <si>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</si>
  <si>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</si>
  <si>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с. Люксюгун</t>
  </si>
  <si>
    <t>АГРС Люксюгун</t>
  </si>
  <si>
    <t>с. Чагда</t>
  </si>
  <si>
    <t>АГРС Чагда</t>
  </si>
  <si>
    <t>с. Хаптагай</t>
  </si>
  <si>
    <t>АГРС Хаптагай</t>
  </si>
  <si>
    <t>с. Суола</t>
  </si>
  <si>
    <t>АГРС Суола</t>
  </si>
  <si>
    <t>с. Улахан-Ан</t>
  </si>
  <si>
    <t>АГРС Улахан-Ан</t>
  </si>
  <si>
    <t>с. Салбанцы</t>
  </si>
  <si>
    <t>АГРС Салбанцы</t>
  </si>
  <si>
    <t>АГРС Арыктах</t>
  </si>
  <si>
    <t>с. Арыктах</t>
  </si>
  <si>
    <t>с. Табага (заречье)</t>
  </si>
  <si>
    <t>АГРС Тюнгюлю</t>
  </si>
  <si>
    <t>с. Тюнгюлю, с. Тарат, с. Тумул</t>
  </si>
  <si>
    <t>АГРС Беке</t>
  </si>
  <si>
    <t>с. Беке</t>
  </si>
  <si>
    <t>с. Аргас, с. Кальвица</t>
  </si>
  <si>
    <t>Итого:</t>
  </si>
  <si>
    <t>Пропускная способность ГРС (проектная),                        тыс. м3/час</t>
  </si>
  <si>
    <t>АГРС Ситте</t>
  </si>
  <si>
    <t>с. Ситте</t>
  </si>
  <si>
    <t>АГРС Таастах</t>
  </si>
  <si>
    <t>с. Таастах</t>
  </si>
  <si>
    <t>АГРС Тыайа</t>
  </si>
  <si>
    <t>с. Тыайа</t>
  </si>
  <si>
    <t>АГРС Чай (Борогонцы)</t>
  </si>
  <si>
    <t>ГРС Покровск</t>
  </si>
  <si>
    <t>АГРС ОП Берго</t>
  </si>
  <si>
    <t>52</t>
  </si>
  <si>
    <t>АГРС г.Ленск</t>
  </si>
  <si>
    <t>г.Ленск</t>
  </si>
  <si>
    <t>АГРС Асыма</t>
  </si>
  <si>
    <t>с.Асыма</t>
  </si>
  <si>
    <t>53</t>
  </si>
  <si>
    <t>54</t>
  </si>
  <si>
    <t>ГРС-2</t>
  </si>
  <si>
    <t>В режиме ожидания</t>
  </si>
  <si>
    <t>с.Бедеме</t>
  </si>
  <si>
    <t>АГРС Бедеме</t>
  </si>
  <si>
    <t>АГРС с. Бютейдях</t>
  </si>
  <si>
    <t>АГРС с. Дябыла</t>
  </si>
  <si>
    <t>с. Бютейдях</t>
  </si>
  <si>
    <t>с. Дябыла</t>
  </si>
  <si>
    <t>55</t>
  </si>
  <si>
    <t>56</t>
  </si>
  <si>
    <t>Возможное потребление по выданным, но не подключенным ТУ, тыс. м3/час</t>
  </si>
  <si>
    <t>Максимальный часовой расход в зимний период,           тыс. м3/час</t>
  </si>
  <si>
    <t>Максимально возможное потребление, тыс. м3/час</t>
  </si>
  <si>
    <t>Свободная мощность газораспределительной сети, тыс. м3/час</t>
  </si>
  <si>
    <t>МО г. Якутск</t>
  </si>
  <si>
    <t>Хангаласский улус</t>
  </si>
  <si>
    <t>Намский улус</t>
  </si>
  <si>
    <t>Кобяйский улус</t>
  </si>
  <si>
    <t>Горный улус</t>
  </si>
  <si>
    <t>Мегино-Кангаласский улус</t>
  </si>
  <si>
    <t>Чурапчинский улус</t>
  </si>
  <si>
    <t>МО г. Ленск</t>
  </si>
  <si>
    <t>Вилюйский улус</t>
  </si>
  <si>
    <t>Верхневилюйский улус</t>
  </si>
  <si>
    <t>57</t>
  </si>
  <si>
    <t>58</t>
  </si>
  <si>
    <t>Свободная мощность ГРС, тыс. м3/час</t>
  </si>
  <si>
    <t>Свободная мощность ГРС,                        млн. м3/месяц (квартал)</t>
  </si>
  <si>
    <t>Фактическое потребление (ЮЛ+ФЛ),      тыс. м3/час</t>
  </si>
  <si>
    <t>59</t>
  </si>
  <si>
    <t>ЯГПЗ</t>
  </si>
  <si>
    <t>ЛПУМГ, УДиТГ, ЯГПЗ</t>
  </si>
  <si>
    <t>Объем газа в соответствии с мощностью газопотребляющих установок, тыс.м3/ч</t>
  </si>
  <si>
    <t>Бютейдях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</si>
  <si>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на 31 декабря 2018 года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</si>
  <si>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на 31 октября 2018 года</t>
  </si>
  <si>
    <t>Собственность АО "ЯТЭК"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</si>
  <si>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4 квартал 2018 года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</si>
  <si>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на 30 ноября 2018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</si>
</sst>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5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64" fontId="2" fillId="33" borderId="10" xfId="52" applyNumberFormat="1" applyFont="1" applyFill="1" applyBorder="1" applyAlignment="1">
      <alignment horizontal="center"/>
      <protection/>
    </xf>
    <xf numFmtId="164" fontId="2" fillId="33" borderId="10" xfId="0" applyNumberFormat="1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 horizontal="center" vertical="center"/>
    </xf>
    <xf numFmtId="164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165" fontId="43" fillId="33" borderId="10" xfId="0" applyNumberFormat="1" applyFont="1" applyFill="1" applyBorder="1" applyAlignment="1">
      <alignment horizontal="center" vertical="center"/>
    </xf>
    <xf numFmtId="49" fontId="41" fillId="33" borderId="0" xfId="0" applyNumberFormat="1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0" fontId="41" fillId="33" borderId="17" xfId="0" applyNumberFormat="1" applyFont="1" applyFill="1" applyBorder="1" applyAlignment="1">
      <alignment horizontal="center" vertical="center" wrapText="1"/>
    </xf>
    <xf numFmtId="165" fontId="41" fillId="33" borderId="16" xfId="0" applyNumberFormat="1" applyFont="1" applyFill="1" applyBorder="1" applyAlignment="1">
      <alignment horizontal="center" vertical="center" wrapText="1"/>
    </xf>
    <xf numFmtId="165" fontId="41" fillId="33" borderId="17" xfId="0" applyNumberFormat="1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49" fontId="43" fillId="33" borderId="13" xfId="0" applyNumberFormat="1" applyFont="1" applyFill="1" applyBorder="1" applyAlignment="1">
      <alignment horizontal="center" vertical="center" wrapText="1"/>
    </xf>
    <xf numFmtId="49" fontId="43" fillId="33" borderId="14" xfId="0" applyNumberFormat="1" applyFont="1" applyFill="1" applyBorder="1" applyAlignment="1">
      <alignment horizontal="center" vertical="center" wrapText="1"/>
    </xf>
    <xf numFmtId="49" fontId="43" fillId="33" borderId="15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164" fontId="41" fillId="33" borderId="16" xfId="0" applyNumberFormat="1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164" fontId="41" fillId="33" borderId="0" xfId="0" applyNumberFormat="1" applyFont="1" applyFill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" fontId="4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74" sqref="A74:C74"/>
    </sheetView>
  </sheetViews>
  <sheetFormatPr defaultColWidth="9.140625" defaultRowHeight="15"/>
  <cols>
    <col min="1" max="1" width="5.140625" style="4" customWidth="1"/>
    <col min="2" max="2" width="22.421875" style="4" customWidth="1"/>
    <col min="3" max="3" width="25.57421875" style="4" customWidth="1"/>
    <col min="4" max="4" width="16.421875" style="4" customWidth="1"/>
    <col min="5" max="5" width="17.28125" style="4" customWidth="1"/>
    <col min="6" max="6" width="18.00390625" style="4" customWidth="1"/>
    <col min="7" max="7" width="17.8515625" style="4" customWidth="1"/>
    <col min="8" max="9" width="14.8515625" style="2" customWidth="1"/>
    <col min="10" max="10" width="19.57421875" style="4" customWidth="1"/>
    <col min="11" max="11" width="14.7109375" style="4" customWidth="1"/>
    <col min="12" max="12" width="15.00390625" style="4" customWidth="1"/>
    <col min="13" max="16384" width="9.140625" style="4" customWidth="1"/>
  </cols>
  <sheetData>
    <row r="1" spans="1:24" ht="15.75">
      <c r="A1" s="1"/>
      <c r="B1" s="1"/>
      <c r="C1" s="1"/>
      <c r="D1" s="1"/>
      <c r="E1" s="1"/>
      <c r="F1" s="1"/>
      <c r="G1" s="1"/>
      <c r="H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52.5" customHeight="1">
      <c r="A2" s="29" t="s">
        <v>194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30" t="s">
        <v>1</v>
      </c>
      <c r="B3" s="30" t="s">
        <v>0</v>
      </c>
      <c r="C3" s="30" t="s">
        <v>4</v>
      </c>
      <c r="D3" s="31" t="s">
        <v>190</v>
      </c>
      <c r="E3" s="32"/>
      <c r="F3" s="32"/>
      <c r="G3" s="33"/>
      <c r="H3" s="31" t="s">
        <v>2</v>
      </c>
      <c r="I3" s="32"/>
      <c r="J3" s="32"/>
      <c r="K3" s="32"/>
      <c r="L3" s="3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11" customHeight="1">
      <c r="A4" s="30"/>
      <c r="B4" s="30"/>
      <c r="C4" s="30"/>
      <c r="D4" s="5" t="s">
        <v>170</v>
      </c>
      <c r="E4" s="5" t="s">
        <v>142</v>
      </c>
      <c r="F4" s="5" t="s">
        <v>185</v>
      </c>
      <c r="G4" s="5" t="s">
        <v>186</v>
      </c>
      <c r="H4" s="6" t="s">
        <v>187</v>
      </c>
      <c r="I4" s="6" t="s">
        <v>191</v>
      </c>
      <c r="J4" s="5" t="s">
        <v>169</v>
      </c>
      <c r="K4" s="5" t="s">
        <v>171</v>
      </c>
      <c r="L4" s="5" t="s">
        <v>172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0.25" customHeight="1">
      <c r="A5" s="6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7">
        <v>8</v>
      </c>
      <c r="J5" s="6">
        <v>9</v>
      </c>
      <c r="K5" s="6">
        <v>10</v>
      </c>
      <c r="L5" s="6">
        <v>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.75" customHeight="1">
      <c r="A6" s="6"/>
      <c r="B6" s="34" t="s">
        <v>173</v>
      </c>
      <c r="C6" s="35"/>
      <c r="D6" s="6"/>
      <c r="E6" s="6"/>
      <c r="F6" s="6"/>
      <c r="G6" s="6"/>
      <c r="H6" s="6"/>
      <c r="I6" s="8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78.75">
      <c r="A7" s="9">
        <v>1</v>
      </c>
      <c r="B7" s="6" t="s">
        <v>3</v>
      </c>
      <c r="C7" s="6" t="s">
        <v>11</v>
      </c>
      <c r="D7" s="10">
        <v>198.92</v>
      </c>
      <c r="E7" s="11">
        <v>235</v>
      </c>
      <c r="F7" s="10">
        <f>E7-D7</f>
        <v>36.08000000000001</v>
      </c>
      <c r="G7" s="10">
        <f>F7*24*31/1000</f>
        <v>26.84352000000001</v>
      </c>
      <c r="H7" s="36">
        <v>262.3441155913978</v>
      </c>
      <c r="I7" s="36">
        <v>519.8664131591398</v>
      </c>
      <c r="J7" s="37">
        <v>72.63177</v>
      </c>
      <c r="K7" s="39">
        <f>H7+J7</f>
        <v>334.9758855913978</v>
      </c>
      <c r="L7" s="39">
        <f>I7-K7</f>
        <v>184.89052756774203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9">
        <v>2</v>
      </c>
      <c r="B8" s="6" t="s">
        <v>189</v>
      </c>
      <c r="C8" s="6"/>
      <c r="D8" s="54">
        <v>83</v>
      </c>
      <c r="E8" s="55">
        <v>100</v>
      </c>
      <c r="F8" s="28">
        <f>E8-D8</f>
        <v>17</v>
      </c>
      <c r="G8" s="12">
        <f aca="true" t="shared" si="0" ref="G8:G70">F8*24*31/1000</f>
        <v>12.648</v>
      </c>
      <c r="H8" s="36"/>
      <c r="I8" s="36"/>
      <c r="J8" s="38"/>
      <c r="K8" s="40"/>
      <c r="L8" s="4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9">
        <v>3</v>
      </c>
      <c r="B9" s="6" t="s">
        <v>159</v>
      </c>
      <c r="C9" s="13" t="s">
        <v>160</v>
      </c>
      <c r="D9" s="58">
        <v>0</v>
      </c>
      <c r="E9" s="55">
        <v>120</v>
      </c>
      <c r="F9" s="28">
        <f>E9-D9</f>
        <v>120</v>
      </c>
      <c r="G9" s="12">
        <f t="shared" si="0"/>
        <v>89.28</v>
      </c>
      <c r="H9" s="10"/>
      <c r="I9" s="10"/>
      <c r="J9" s="9"/>
      <c r="K9" s="14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9">
        <v>4</v>
      </c>
      <c r="B10" s="6" t="s">
        <v>92</v>
      </c>
      <c r="C10" s="6" t="s">
        <v>91</v>
      </c>
      <c r="D10" s="10">
        <v>1.45</v>
      </c>
      <c r="E10" s="11">
        <v>10</v>
      </c>
      <c r="F10" s="12">
        <f>E10-D10</f>
        <v>8.55</v>
      </c>
      <c r="G10" s="12">
        <f t="shared" si="0"/>
        <v>6.361200000000001</v>
      </c>
      <c r="H10" s="10">
        <v>1.59108870967742</v>
      </c>
      <c r="I10" s="10">
        <v>3.0609697849462365</v>
      </c>
      <c r="J10" s="9">
        <v>0.10306</v>
      </c>
      <c r="K10" s="14">
        <f>H10+J10</f>
        <v>1.69414870967742</v>
      </c>
      <c r="L10" s="10">
        <f>I10-K10</f>
        <v>1.3668210752688166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47.25">
      <c r="A11" s="9">
        <v>5</v>
      </c>
      <c r="B11" s="6" t="s">
        <v>15</v>
      </c>
      <c r="C11" s="6" t="s">
        <v>13</v>
      </c>
      <c r="D11" s="10">
        <v>5.89</v>
      </c>
      <c r="E11" s="11">
        <v>10</v>
      </c>
      <c r="F11" s="12">
        <f>E11-D11</f>
        <v>4.11</v>
      </c>
      <c r="G11" s="12">
        <f t="shared" si="0"/>
        <v>3.0578400000000006</v>
      </c>
      <c r="H11" s="10">
        <v>6.726762096774194</v>
      </c>
      <c r="I11" s="10">
        <v>14.958150967741934</v>
      </c>
      <c r="J11" s="9">
        <v>2.84281</v>
      </c>
      <c r="K11" s="14">
        <f aca="true" t="shared" si="1" ref="K11:K72">H11+J11</f>
        <v>9.569572096774195</v>
      </c>
      <c r="L11" s="10">
        <f aca="true" t="shared" si="2" ref="L11:L72">I11-K11</f>
        <v>5.38857887096774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8"/>
      <c r="B12" s="34" t="s">
        <v>180</v>
      </c>
      <c r="C12" s="35"/>
      <c r="D12" s="10"/>
      <c r="E12" s="11"/>
      <c r="F12" s="28"/>
      <c r="G12" s="28"/>
      <c r="H12" s="10"/>
      <c r="I12" s="10"/>
      <c r="J12" s="9"/>
      <c r="K12" s="14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8" t="s">
        <v>14</v>
      </c>
      <c r="B13" s="15" t="s">
        <v>153</v>
      </c>
      <c r="C13" s="15" t="s">
        <v>154</v>
      </c>
      <c r="D13" s="58">
        <v>0</v>
      </c>
      <c r="E13" s="55">
        <v>120</v>
      </c>
      <c r="F13" s="28">
        <f>E13-D13</f>
        <v>120</v>
      </c>
      <c r="G13" s="28">
        <f>F13*24*31/1000</f>
        <v>89.28</v>
      </c>
      <c r="H13" s="10"/>
      <c r="I13" s="10"/>
      <c r="J13" s="9">
        <v>2.69</v>
      </c>
      <c r="K13" s="14">
        <f t="shared" si="1"/>
        <v>2.69</v>
      </c>
      <c r="L13" s="10">
        <f t="shared" si="2"/>
        <v>-2.69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8"/>
      <c r="B14" s="34" t="s">
        <v>174</v>
      </c>
      <c r="C14" s="35"/>
      <c r="D14" s="10"/>
      <c r="E14" s="11"/>
      <c r="F14" s="10"/>
      <c r="G14" s="10"/>
      <c r="H14" s="10"/>
      <c r="I14" s="10"/>
      <c r="J14" s="9"/>
      <c r="K14" s="14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78.75">
      <c r="A15" s="8" t="s">
        <v>16</v>
      </c>
      <c r="B15" s="6" t="s">
        <v>150</v>
      </c>
      <c r="C15" s="6" t="s">
        <v>12</v>
      </c>
      <c r="D15" s="25">
        <v>22.85</v>
      </c>
      <c r="E15" s="25">
        <v>43</v>
      </c>
      <c r="F15" s="12">
        <f>E15-D15</f>
        <v>20.15</v>
      </c>
      <c r="G15" s="12">
        <f t="shared" si="0"/>
        <v>14.991599999999998</v>
      </c>
      <c r="H15" s="10">
        <v>28.21083602150537</v>
      </c>
      <c r="I15" s="10">
        <v>40.53625134408602</v>
      </c>
      <c r="J15" s="9">
        <v>1.495</v>
      </c>
      <c r="K15" s="14">
        <f t="shared" si="1"/>
        <v>29.70583602150537</v>
      </c>
      <c r="L15" s="10">
        <f t="shared" si="2"/>
        <v>10.830415322580649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7.25">
      <c r="A16" s="8" t="s">
        <v>17</v>
      </c>
      <c r="B16" s="6" t="s">
        <v>97</v>
      </c>
      <c r="C16" s="6" t="s">
        <v>96</v>
      </c>
      <c r="D16" s="25">
        <v>2.61</v>
      </c>
      <c r="E16" s="25">
        <v>20</v>
      </c>
      <c r="F16" s="12">
        <f>E16-D16</f>
        <v>17.39</v>
      </c>
      <c r="G16" s="12">
        <f t="shared" si="0"/>
        <v>12.93816</v>
      </c>
      <c r="H16" s="10">
        <v>2.9631908602150534</v>
      </c>
      <c r="I16" s="10">
        <v>8.093631548387096</v>
      </c>
      <c r="J16" s="9">
        <v>2.436</v>
      </c>
      <c r="K16" s="14">
        <f t="shared" si="1"/>
        <v>5.399190860215054</v>
      </c>
      <c r="L16" s="10">
        <f t="shared" si="2"/>
        <v>2.694440688172042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8" t="s">
        <v>18</v>
      </c>
      <c r="B17" s="6" t="s">
        <v>85</v>
      </c>
      <c r="C17" s="15" t="s">
        <v>84</v>
      </c>
      <c r="D17" s="10">
        <v>0.84</v>
      </c>
      <c r="E17" s="11">
        <v>2</v>
      </c>
      <c r="F17" s="12">
        <f aca="true" t="shared" si="3" ref="F17:F73">E17-D17</f>
        <v>1.1600000000000001</v>
      </c>
      <c r="G17" s="12">
        <f t="shared" si="0"/>
        <v>0.86304</v>
      </c>
      <c r="H17" s="16">
        <v>0.7292755376344088</v>
      </c>
      <c r="I17" s="16">
        <v>2.566021</v>
      </c>
      <c r="J17" s="9">
        <v>0.068</v>
      </c>
      <c r="K17" s="14">
        <f t="shared" si="1"/>
        <v>0.7972755376344087</v>
      </c>
      <c r="L17" s="10">
        <f t="shared" si="2"/>
        <v>1.7687454623655914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8" t="s">
        <v>19</v>
      </c>
      <c r="B18" s="15" t="s">
        <v>130</v>
      </c>
      <c r="C18" s="15" t="s">
        <v>129</v>
      </c>
      <c r="D18" s="10">
        <v>0.56</v>
      </c>
      <c r="E18" s="11">
        <v>2</v>
      </c>
      <c r="F18" s="12">
        <f t="shared" si="3"/>
        <v>1.44</v>
      </c>
      <c r="G18" s="12">
        <f t="shared" si="0"/>
        <v>1.07136</v>
      </c>
      <c r="H18" s="16">
        <v>0.5799220430107528</v>
      </c>
      <c r="I18" s="16">
        <v>1.9362964516129033</v>
      </c>
      <c r="J18" s="9">
        <v>0.088</v>
      </c>
      <c r="K18" s="14">
        <f t="shared" si="1"/>
        <v>0.6679220430107528</v>
      </c>
      <c r="L18" s="10">
        <f t="shared" si="2"/>
        <v>1.2683744086021504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8" t="s">
        <v>20</v>
      </c>
      <c r="B19" s="45" t="s">
        <v>175</v>
      </c>
      <c r="C19" s="46"/>
      <c r="D19" s="10"/>
      <c r="E19" s="11"/>
      <c r="F19" s="12">
        <f t="shared" si="3"/>
        <v>0</v>
      </c>
      <c r="G19" s="10"/>
      <c r="H19" s="10"/>
      <c r="I19" s="10"/>
      <c r="J19" s="9"/>
      <c r="K19" s="14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94.5">
      <c r="A20" s="8" t="s">
        <v>21</v>
      </c>
      <c r="B20" s="6" t="s">
        <v>8</v>
      </c>
      <c r="C20" s="6" t="s">
        <v>7</v>
      </c>
      <c r="D20" s="10">
        <v>11.26</v>
      </c>
      <c r="E20" s="11">
        <v>20</v>
      </c>
      <c r="F20" s="12">
        <f t="shared" si="3"/>
        <v>8.74</v>
      </c>
      <c r="G20" s="12">
        <f t="shared" si="0"/>
        <v>6.50256</v>
      </c>
      <c r="H20" s="10">
        <v>11.172471774193541</v>
      </c>
      <c r="I20" s="10">
        <v>24.62482132258065</v>
      </c>
      <c r="J20" s="9">
        <v>13.5179</v>
      </c>
      <c r="K20" s="14">
        <f t="shared" si="1"/>
        <v>24.69037177419354</v>
      </c>
      <c r="L20" s="10">
        <f t="shared" si="2"/>
        <v>-0.0655504516128893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8" t="s">
        <v>22</v>
      </c>
      <c r="B21" s="15" t="s">
        <v>104</v>
      </c>
      <c r="C21" s="15" t="s">
        <v>105</v>
      </c>
      <c r="D21" s="10">
        <v>0.75</v>
      </c>
      <c r="E21" s="11">
        <v>2</v>
      </c>
      <c r="F21" s="12">
        <f t="shared" si="3"/>
        <v>1.25</v>
      </c>
      <c r="G21" s="12">
        <f t="shared" si="0"/>
        <v>0.93</v>
      </c>
      <c r="H21" s="16">
        <v>0.5741276881720431</v>
      </c>
      <c r="I21" s="16">
        <v>1.860479</v>
      </c>
      <c r="J21" s="9">
        <v>0.249</v>
      </c>
      <c r="K21" s="14">
        <f t="shared" si="1"/>
        <v>0.8231276881720431</v>
      </c>
      <c r="L21" s="10">
        <f t="shared" si="2"/>
        <v>1.037351311827957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1.5">
      <c r="A22" s="8" t="s">
        <v>23</v>
      </c>
      <c r="B22" s="6" t="s">
        <v>98</v>
      </c>
      <c r="C22" s="6" t="s">
        <v>99</v>
      </c>
      <c r="D22" s="10">
        <v>0.8</v>
      </c>
      <c r="E22" s="11">
        <v>2</v>
      </c>
      <c r="F22" s="12">
        <f t="shared" si="3"/>
        <v>1.2</v>
      </c>
      <c r="G22" s="12">
        <f t="shared" si="0"/>
        <v>0.8927999999999999</v>
      </c>
      <c r="H22" s="16">
        <v>0.7886357526881721</v>
      </c>
      <c r="I22" s="16">
        <v>1.74014</v>
      </c>
      <c r="J22" s="9">
        <v>0.06</v>
      </c>
      <c r="K22" s="14">
        <f t="shared" si="1"/>
        <v>0.848635752688172</v>
      </c>
      <c r="L22" s="10">
        <f t="shared" si="2"/>
        <v>0.891504247311828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8" t="s">
        <v>24</v>
      </c>
      <c r="B23" s="15" t="s">
        <v>103</v>
      </c>
      <c r="C23" s="15" t="s">
        <v>102</v>
      </c>
      <c r="D23" s="10">
        <v>0.13</v>
      </c>
      <c r="E23" s="11">
        <v>2</v>
      </c>
      <c r="F23" s="12">
        <f t="shared" si="3"/>
        <v>1.87</v>
      </c>
      <c r="G23" s="12">
        <f t="shared" si="0"/>
        <v>1.39128</v>
      </c>
      <c r="H23" s="16">
        <v>0.11752688172043012</v>
      </c>
      <c r="I23" s="16">
        <v>0.31515982795698927</v>
      </c>
      <c r="J23" s="9">
        <v>0.115</v>
      </c>
      <c r="K23" s="14">
        <f t="shared" si="1"/>
        <v>0.23252688172043012</v>
      </c>
      <c r="L23" s="10">
        <f t="shared" si="2"/>
        <v>0.08263294623655915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8" t="s">
        <v>25</v>
      </c>
      <c r="B24" s="6" t="s">
        <v>145</v>
      </c>
      <c r="C24" s="6" t="s">
        <v>146</v>
      </c>
      <c r="D24" s="10">
        <v>0.17</v>
      </c>
      <c r="E24" s="11">
        <v>10</v>
      </c>
      <c r="F24" s="12">
        <f t="shared" si="3"/>
        <v>9.83</v>
      </c>
      <c r="G24" s="12">
        <f t="shared" si="0"/>
        <v>7.3135200000000005</v>
      </c>
      <c r="H24" s="16">
        <v>0.1475040322580645</v>
      </c>
      <c r="I24" s="16">
        <v>0.3953782258064516</v>
      </c>
      <c r="J24" s="9">
        <v>0.027</v>
      </c>
      <c r="K24" s="14">
        <f t="shared" si="1"/>
        <v>0.1745040322580645</v>
      </c>
      <c r="L24" s="10">
        <f t="shared" si="2"/>
        <v>0.2208741935483871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8" t="s">
        <v>26</v>
      </c>
      <c r="B25" s="15" t="s">
        <v>132</v>
      </c>
      <c r="C25" s="15" t="s">
        <v>131</v>
      </c>
      <c r="D25" s="10">
        <v>0.21</v>
      </c>
      <c r="E25" s="11">
        <v>1</v>
      </c>
      <c r="F25" s="12">
        <f t="shared" si="3"/>
        <v>0.79</v>
      </c>
      <c r="G25" s="12">
        <f t="shared" si="0"/>
        <v>0.58776</v>
      </c>
      <c r="H25" s="16">
        <v>0.24365053763440858</v>
      </c>
      <c r="I25" s="16">
        <v>0.5628670967741934</v>
      </c>
      <c r="J25" s="9">
        <v>0.1492</v>
      </c>
      <c r="K25" s="14">
        <f t="shared" si="1"/>
        <v>0.3928505376344086</v>
      </c>
      <c r="L25" s="10">
        <f t="shared" si="2"/>
        <v>0.17001655913978486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8"/>
      <c r="B26" s="45" t="s">
        <v>177</v>
      </c>
      <c r="C26" s="46"/>
      <c r="D26" s="10"/>
      <c r="E26" s="11"/>
      <c r="F26" s="12"/>
      <c r="G26" s="10"/>
      <c r="H26" s="10"/>
      <c r="I26" s="10"/>
      <c r="J26" s="9"/>
      <c r="K26" s="14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8" t="s">
        <v>27</v>
      </c>
      <c r="B27" s="6" t="s">
        <v>38</v>
      </c>
      <c r="C27" s="6" t="s">
        <v>37</v>
      </c>
      <c r="D27" s="10">
        <v>0.37</v>
      </c>
      <c r="E27" s="11">
        <v>2</v>
      </c>
      <c r="F27" s="12">
        <f t="shared" si="3"/>
        <v>1.63</v>
      </c>
      <c r="G27" s="12">
        <f t="shared" si="0"/>
        <v>1.21272</v>
      </c>
      <c r="H27" s="16">
        <v>0.49053494623655913</v>
      </c>
      <c r="I27" s="16">
        <v>1.078415</v>
      </c>
      <c r="J27" s="9">
        <v>0.02</v>
      </c>
      <c r="K27" s="14">
        <f t="shared" si="1"/>
        <v>0.5105349462365592</v>
      </c>
      <c r="L27" s="10">
        <f t="shared" si="2"/>
        <v>0.5678800537634408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8" t="s">
        <v>28</v>
      </c>
      <c r="B28" s="6" t="s">
        <v>101</v>
      </c>
      <c r="C28" s="6" t="s">
        <v>100</v>
      </c>
      <c r="D28" s="10">
        <v>0.28</v>
      </c>
      <c r="E28" s="11">
        <v>1</v>
      </c>
      <c r="F28" s="12">
        <f t="shared" si="3"/>
        <v>0.72</v>
      </c>
      <c r="G28" s="12">
        <f t="shared" si="0"/>
        <v>0.53568</v>
      </c>
      <c r="H28" s="16">
        <v>0.4091532258064516</v>
      </c>
      <c r="I28" s="16">
        <v>0.8757137096774193</v>
      </c>
      <c r="J28" s="9">
        <v>0.01</v>
      </c>
      <c r="K28" s="14">
        <f t="shared" si="1"/>
        <v>0.4191532258064516</v>
      </c>
      <c r="L28" s="10">
        <f t="shared" si="2"/>
        <v>0.45656048387096776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8" t="s">
        <v>29</v>
      </c>
      <c r="B29" s="6" t="s">
        <v>155</v>
      </c>
      <c r="C29" s="6" t="s">
        <v>156</v>
      </c>
      <c r="D29" s="10">
        <v>0.10416666666666667</v>
      </c>
      <c r="E29" s="27">
        <v>1</v>
      </c>
      <c r="F29" s="12">
        <f t="shared" si="3"/>
        <v>0.8958333333333334</v>
      </c>
      <c r="G29" s="12">
        <f t="shared" si="0"/>
        <v>0.6665</v>
      </c>
      <c r="H29" s="10">
        <v>0.06833467741935484</v>
      </c>
      <c r="I29" s="10">
        <v>0.4883</v>
      </c>
      <c r="J29" s="9">
        <v>0.6259</v>
      </c>
      <c r="K29" s="14">
        <f t="shared" si="1"/>
        <v>0.6942346774193549</v>
      </c>
      <c r="L29" s="10">
        <f t="shared" si="2"/>
        <v>-0.20593467741935484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8"/>
      <c r="B30" s="34" t="s">
        <v>178</v>
      </c>
      <c r="C30" s="35"/>
      <c r="D30" s="10"/>
      <c r="E30" s="11"/>
      <c r="F30" s="10"/>
      <c r="G30" s="10"/>
      <c r="H30" s="10"/>
      <c r="I30" s="10"/>
      <c r="J30" s="9"/>
      <c r="K30" s="14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1.5">
      <c r="A31" s="8" t="s">
        <v>30</v>
      </c>
      <c r="B31" s="6" t="s">
        <v>6</v>
      </c>
      <c r="C31" s="6" t="s">
        <v>5</v>
      </c>
      <c r="D31" s="10">
        <v>5.66</v>
      </c>
      <c r="E31" s="11">
        <v>10</v>
      </c>
      <c r="F31" s="12">
        <f t="shared" si="3"/>
        <v>4.34</v>
      </c>
      <c r="G31" s="12">
        <f t="shared" si="0"/>
        <v>3.22896</v>
      </c>
      <c r="H31" s="17">
        <v>6.310670026881719</v>
      </c>
      <c r="I31" s="17">
        <v>18.362368387096772</v>
      </c>
      <c r="J31" s="9">
        <v>1.3467</v>
      </c>
      <c r="K31" s="14">
        <f t="shared" si="1"/>
        <v>7.657370026881719</v>
      </c>
      <c r="L31" s="10">
        <f t="shared" si="2"/>
        <v>10.704998360215054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1.5">
      <c r="A32" s="8" t="s">
        <v>31</v>
      </c>
      <c r="B32" s="6" t="s">
        <v>9</v>
      </c>
      <c r="C32" s="6" t="s">
        <v>10</v>
      </c>
      <c r="D32" s="10">
        <v>3.54</v>
      </c>
      <c r="E32" s="11">
        <v>5</v>
      </c>
      <c r="F32" s="12">
        <f t="shared" si="3"/>
        <v>1.46</v>
      </c>
      <c r="G32" s="12">
        <f t="shared" si="0"/>
        <v>1.08624</v>
      </c>
      <c r="H32" s="10">
        <v>4.960217069892471</v>
      </c>
      <c r="I32" s="10">
        <v>8.09917559139785</v>
      </c>
      <c r="J32" s="9">
        <v>2.435</v>
      </c>
      <c r="K32" s="14">
        <f t="shared" si="1"/>
        <v>7.395217069892471</v>
      </c>
      <c r="L32" s="10">
        <f t="shared" si="2"/>
        <v>0.7039585215053794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8" t="s">
        <v>32</v>
      </c>
      <c r="B33" s="6" t="s">
        <v>95</v>
      </c>
      <c r="C33" s="6" t="s">
        <v>94</v>
      </c>
      <c r="D33" s="10">
        <v>1.44</v>
      </c>
      <c r="E33" s="11">
        <v>5</v>
      </c>
      <c r="F33" s="12">
        <f t="shared" si="3"/>
        <v>3.56</v>
      </c>
      <c r="G33" s="12">
        <f t="shared" si="0"/>
        <v>2.64864</v>
      </c>
      <c r="H33" s="10">
        <v>1.3034301075268815</v>
      </c>
      <c r="I33" s="10">
        <v>4.134567741935484</v>
      </c>
      <c r="J33" s="9">
        <v>0.344</v>
      </c>
      <c r="K33" s="14">
        <f t="shared" si="1"/>
        <v>1.6474301075268816</v>
      </c>
      <c r="L33" s="10">
        <f t="shared" si="2"/>
        <v>2.4871376344086027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8" t="s">
        <v>33</v>
      </c>
      <c r="B34" s="15" t="s">
        <v>126</v>
      </c>
      <c r="C34" s="15" t="s">
        <v>125</v>
      </c>
      <c r="D34" s="26">
        <v>0.61</v>
      </c>
      <c r="E34" s="26">
        <v>2</v>
      </c>
      <c r="F34" s="12">
        <f t="shared" si="3"/>
        <v>1.3900000000000001</v>
      </c>
      <c r="G34" s="12">
        <f t="shared" si="0"/>
        <v>1.0341600000000002</v>
      </c>
      <c r="H34" s="17">
        <v>0.6152392473118279</v>
      </c>
      <c r="I34" s="17">
        <v>2.4224553763440864</v>
      </c>
      <c r="J34" s="9">
        <v>0.013</v>
      </c>
      <c r="K34" s="14">
        <f t="shared" si="1"/>
        <v>0.6282392473118279</v>
      </c>
      <c r="L34" s="10">
        <f t="shared" si="2"/>
        <v>1.7942161290322585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8" t="s">
        <v>34</v>
      </c>
      <c r="B35" s="6" t="s">
        <v>43</v>
      </c>
      <c r="C35" s="6" t="s">
        <v>135</v>
      </c>
      <c r="D35" s="25">
        <v>0.64</v>
      </c>
      <c r="E35" s="25">
        <v>2</v>
      </c>
      <c r="F35" s="12">
        <f t="shared" si="3"/>
        <v>1.3599999999999999</v>
      </c>
      <c r="G35" s="12">
        <f t="shared" si="0"/>
        <v>1.01184</v>
      </c>
      <c r="H35" s="10">
        <v>0.6886129032258065</v>
      </c>
      <c r="I35" s="10">
        <v>2.382342634408602</v>
      </c>
      <c r="J35" s="9">
        <v>0.1145</v>
      </c>
      <c r="K35" s="14">
        <f t="shared" si="1"/>
        <v>0.8031129032258065</v>
      </c>
      <c r="L35" s="10">
        <f t="shared" si="2"/>
        <v>1.5792297311827954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1.5">
      <c r="A36" s="8" t="s">
        <v>35</v>
      </c>
      <c r="B36" s="6" t="s">
        <v>136</v>
      </c>
      <c r="C36" s="6" t="s">
        <v>137</v>
      </c>
      <c r="D36" s="25">
        <v>1.24</v>
      </c>
      <c r="E36" s="25">
        <v>2.5</v>
      </c>
      <c r="F36" s="12">
        <f t="shared" si="3"/>
        <v>1.26</v>
      </c>
      <c r="G36" s="12">
        <f t="shared" si="0"/>
        <v>0.93744</v>
      </c>
      <c r="H36" s="10">
        <v>1.6741948924731183</v>
      </c>
      <c r="I36" s="10">
        <v>3.8692441935483872</v>
      </c>
      <c r="J36" s="9">
        <v>0.277</v>
      </c>
      <c r="K36" s="14">
        <f t="shared" si="1"/>
        <v>1.9511948924731182</v>
      </c>
      <c r="L36" s="10">
        <f t="shared" si="2"/>
        <v>1.918049301075269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8" t="s">
        <v>36</v>
      </c>
      <c r="B37" s="6" t="s">
        <v>138</v>
      </c>
      <c r="C37" s="6" t="s">
        <v>139</v>
      </c>
      <c r="D37" s="25">
        <v>0.06</v>
      </c>
      <c r="E37" s="25">
        <v>1</v>
      </c>
      <c r="F37" s="12">
        <f t="shared" si="3"/>
        <v>0.94</v>
      </c>
      <c r="G37" s="12">
        <f t="shared" si="0"/>
        <v>0.69936</v>
      </c>
      <c r="H37" s="17">
        <v>0.042674731182795696</v>
      </c>
      <c r="I37" s="17">
        <v>0.044097000000000004</v>
      </c>
      <c r="J37" s="9">
        <v>0.009</v>
      </c>
      <c r="K37" s="14">
        <f t="shared" si="1"/>
        <v>0.0516747311827957</v>
      </c>
      <c r="L37" s="10">
        <f t="shared" si="2"/>
        <v>-0.0075777311827956925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8" t="s">
        <v>60</v>
      </c>
      <c r="B38" s="6" t="s">
        <v>162</v>
      </c>
      <c r="C38" s="6" t="s">
        <v>161</v>
      </c>
      <c r="D38" s="10"/>
      <c r="E38" s="11"/>
      <c r="F38" s="12">
        <f t="shared" si="3"/>
        <v>0</v>
      </c>
      <c r="G38" s="12">
        <f t="shared" si="0"/>
        <v>0</v>
      </c>
      <c r="H38" s="10">
        <v>0.5549395161290323</v>
      </c>
      <c r="I38" s="10">
        <v>0.629428</v>
      </c>
      <c r="J38" s="9">
        <v>0.0222</v>
      </c>
      <c r="K38" s="14">
        <f t="shared" si="1"/>
        <v>0.5771395161290322</v>
      </c>
      <c r="L38" s="10">
        <f t="shared" si="2"/>
        <v>0.05228848387096774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8" t="s">
        <v>61</v>
      </c>
      <c r="B39" s="15" t="s">
        <v>128</v>
      </c>
      <c r="C39" s="15" t="s">
        <v>127</v>
      </c>
      <c r="D39" s="26">
        <v>0.17</v>
      </c>
      <c r="E39" s="26">
        <v>1</v>
      </c>
      <c r="F39" s="12">
        <f t="shared" si="3"/>
        <v>0.83</v>
      </c>
      <c r="G39" s="12">
        <f t="shared" si="0"/>
        <v>0.61752</v>
      </c>
      <c r="H39" s="10">
        <v>0.052134408602150545</v>
      </c>
      <c r="I39" s="10">
        <v>0.05489596774193549</v>
      </c>
      <c r="J39" s="9">
        <v>0.0145</v>
      </c>
      <c r="K39" s="14">
        <f t="shared" si="1"/>
        <v>0.06663440860215054</v>
      </c>
      <c r="L39" s="10">
        <f t="shared" si="2"/>
        <v>-0.011738440860215055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8" t="s">
        <v>62</v>
      </c>
      <c r="B40" s="15" t="s">
        <v>163</v>
      </c>
      <c r="C40" s="15" t="s">
        <v>192</v>
      </c>
      <c r="D40" s="10"/>
      <c r="E40" s="11"/>
      <c r="F40" s="12">
        <f t="shared" si="3"/>
        <v>0</v>
      </c>
      <c r="G40" s="12">
        <f t="shared" si="0"/>
        <v>0</v>
      </c>
      <c r="H40" s="14"/>
      <c r="I40" s="14"/>
      <c r="J40" s="9">
        <v>0.009</v>
      </c>
      <c r="K40" s="14">
        <f t="shared" si="1"/>
        <v>0.009</v>
      </c>
      <c r="L40" s="10">
        <f t="shared" si="2"/>
        <v>-0.009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8"/>
      <c r="B41" s="34" t="s">
        <v>179</v>
      </c>
      <c r="C41" s="35"/>
      <c r="D41" s="10"/>
      <c r="E41" s="11"/>
      <c r="F41" s="10"/>
      <c r="G41" s="10"/>
      <c r="H41" s="10"/>
      <c r="I41" s="10"/>
      <c r="J41" s="9"/>
      <c r="K41" s="14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8" t="s">
        <v>63</v>
      </c>
      <c r="B42" s="6" t="s">
        <v>89</v>
      </c>
      <c r="C42" s="6" t="s">
        <v>88</v>
      </c>
      <c r="D42" s="25">
        <v>3.9</v>
      </c>
      <c r="E42" s="25">
        <v>20</v>
      </c>
      <c r="F42" s="12">
        <f t="shared" si="3"/>
        <v>16.1</v>
      </c>
      <c r="G42" s="12">
        <f t="shared" si="0"/>
        <v>11.9784</v>
      </c>
      <c r="H42" s="10">
        <v>6.552095430107525</v>
      </c>
      <c r="I42" s="10">
        <v>8.99009801075269</v>
      </c>
      <c r="J42" s="9">
        <v>0.562</v>
      </c>
      <c r="K42" s="14">
        <f t="shared" si="1"/>
        <v>7.114095430107525</v>
      </c>
      <c r="L42" s="10">
        <f t="shared" si="2"/>
        <v>1.8760025806451655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8" t="s">
        <v>64</v>
      </c>
      <c r="B43" s="6" t="s">
        <v>163</v>
      </c>
      <c r="C43" s="6" t="s">
        <v>165</v>
      </c>
      <c r="D43" s="10"/>
      <c r="E43" s="11"/>
      <c r="F43" s="12">
        <f t="shared" si="3"/>
        <v>0</v>
      </c>
      <c r="G43" s="12">
        <f t="shared" si="0"/>
        <v>0</v>
      </c>
      <c r="H43" s="10"/>
      <c r="I43" s="10"/>
      <c r="J43" s="9">
        <v>0.365</v>
      </c>
      <c r="K43" s="14">
        <f t="shared" si="1"/>
        <v>0.365</v>
      </c>
      <c r="L43" s="10">
        <f t="shared" si="2"/>
        <v>-0.365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8" t="s">
        <v>65</v>
      </c>
      <c r="B44" s="6" t="s">
        <v>164</v>
      </c>
      <c r="C44" s="6" t="s">
        <v>166</v>
      </c>
      <c r="D44" s="25">
        <v>0.07</v>
      </c>
      <c r="E44" s="25">
        <v>1</v>
      </c>
      <c r="F44" s="12">
        <f t="shared" si="3"/>
        <v>0.9299999999999999</v>
      </c>
      <c r="G44" s="12">
        <f t="shared" si="0"/>
        <v>0.69192</v>
      </c>
      <c r="H44" s="10">
        <v>0.08633870967741936</v>
      </c>
      <c r="I44" s="10">
        <v>0.09814</v>
      </c>
      <c r="J44" s="9">
        <v>0.85</v>
      </c>
      <c r="K44" s="14">
        <f t="shared" si="1"/>
        <v>0.9363387096774194</v>
      </c>
      <c r="L44" s="10">
        <f t="shared" si="2"/>
        <v>-0.8381987096774194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8"/>
      <c r="B45" s="45" t="s">
        <v>176</v>
      </c>
      <c r="C45" s="46"/>
      <c r="D45" s="10"/>
      <c r="E45" s="11"/>
      <c r="F45" s="10"/>
      <c r="G45" s="10"/>
      <c r="H45" s="10"/>
      <c r="I45" s="10"/>
      <c r="J45" s="9"/>
      <c r="K45" s="14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8" t="s">
        <v>66</v>
      </c>
      <c r="B46" s="6" t="s">
        <v>147</v>
      </c>
      <c r="C46" s="6" t="s">
        <v>148</v>
      </c>
      <c r="D46" s="25">
        <v>0.37</v>
      </c>
      <c r="E46" s="25">
        <v>1</v>
      </c>
      <c r="F46" s="12">
        <f t="shared" si="3"/>
        <v>0.63</v>
      </c>
      <c r="G46" s="12">
        <f t="shared" si="0"/>
        <v>0.46872</v>
      </c>
      <c r="H46" s="10">
        <v>0.30252150537634404</v>
      </c>
      <c r="I46" s="10">
        <v>0.6783997311827957</v>
      </c>
      <c r="J46" s="9">
        <v>0.01</v>
      </c>
      <c r="K46" s="14">
        <f t="shared" si="1"/>
        <v>0.31252150537634404</v>
      </c>
      <c r="L46" s="10">
        <f t="shared" si="2"/>
        <v>0.3658782258064517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8" t="s">
        <v>67</v>
      </c>
      <c r="B47" s="6" t="s">
        <v>59</v>
      </c>
      <c r="C47" s="6" t="s">
        <v>58</v>
      </c>
      <c r="D47" s="25">
        <v>2.07</v>
      </c>
      <c r="E47" s="25">
        <v>5</v>
      </c>
      <c r="F47" s="12">
        <f t="shared" si="3"/>
        <v>2.93</v>
      </c>
      <c r="G47" s="12">
        <f t="shared" si="0"/>
        <v>2.17992</v>
      </c>
      <c r="H47" s="10">
        <v>2.318864247311829</v>
      </c>
      <c r="I47" s="10">
        <v>4.375261999999999</v>
      </c>
      <c r="J47" s="9">
        <v>0.045</v>
      </c>
      <c r="K47" s="14">
        <f t="shared" si="1"/>
        <v>2.3638642473118288</v>
      </c>
      <c r="L47" s="10">
        <f t="shared" si="2"/>
        <v>2.0113977526881706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8" t="s">
        <v>68</v>
      </c>
      <c r="B48" s="15" t="s">
        <v>122</v>
      </c>
      <c r="C48" s="15" t="s">
        <v>121</v>
      </c>
      <c r="D48" s="26">
        <v>0.2</v>
      </c>
      <c r="E48" s="26">
        <v>1</v>
      </c>
      <c r="F48" s="12">
        <f t="shared" si="3"/>
        <v>0.8</v>
      </c>
      <c r="G48" s="12">
        <f t="shared" si="0"/>
        <v>0.5952000000000001</v>
      </c>
      <c r="H48" s="10">
        <v>0.13930645161290323</v>
      </c>
      <c r="I48" s="10">
        <v>0.23792849462365592</v>
      </c>
      <c r="J48" s="9">
        <v>0.015</v>
      </c>
      <c r="K48" s="14">
        <f t="shared" si="1"/>
        <v>0.15430645161290324</v>
      </c>
      <c r="L48" s="10">
        <f t="shared" si="2"/>
        <v>0.08362204301075268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8" t="s">
        <v>69</v>
      </c>
      <c r="B49" s="6" t="s">
        <v>151</v>
      </c>
      <c r="C49" s="6" t="s">
        <v>140</v>
      </c>
      <c r="D49" s="25">
        <v>0.66</v>
      </c>
      <c r="E49" s="25">
        <v>10</v>
      </c>
      <c r="F49" s="12">
        <f t="shared" si="3"/>
        <v>9.34</v>
      </c>
      <c r="G49" s="12">
        <f t="shared" si="0"/>
        <v>6.9489600000000005</v>
      </c>
      <c r="H49" s="10">
        <v>0.46469489247311824</v>
      </c>
      <c r="I49" s="10">
        <v>0.806393</v>
      </c>
      <c r="J49" s="9">
        <v>0.02</v>
      </c>
      <c r="K49" s="14">
        <f t="shared" si="1"/>
        <v>0.48469489247311826</v>
      </c>
      <c r="L49" s="10">
        <f t="shared" si="2"/>
        <v>0.32169810752688177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8" t="s">
        <v>70</v>
      </c>
      <c r="B50" s="6" t="s">
        <v>133</v>
      </c>
      <c r="C50" s="6" t="s">
        <v>134</v>
      </c>
      <c r="D50" s="25">
        <v>0.25</v>
      </c>
      <c r="E50" s="25">
        <v>1</v>
      </c>
      <c r="F50" s="12">
        <f t="shared" si="3"/>
        <v>0.75</v>
      </c>
      <c r="G50" s="12">
        <f t="shared" si="0"/>
        <v>0.558</v>
      </c>
      <c r="H50" s="10">
        <v>0.24740322580645158</v>
      </c>
      <c r="I50" s="10">
        <v>0.536049</v>
      </c>
      <c r="J50" s="9">
        <v>0.025</v>
      </c>
      <c r="K50" s="14">
        <f t="shared" si="1"/>
        <v>0.2724032258064516</v>
      </c>
      <c r="L50" s="10">
        <f t="shared" si="2"/>
        <v>0.2636457741935484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8" t="s">
        <v>71</v>
      </c>
      <c r="B51" s="15" t="s">
        <v>124</v>
      </c>
      <c r="C51" s="15" t="s">
        <v>123</v>
      </c>
      <c r="D51" s="26">
        <v>0.38</v>
      </c>
      <c r="E51" s="26">
        <v>1</v>
      </c>
      <c r="F51" s="12">
        <f t="shared" si="3"/>
        <v>0.62</v>
      </c>
      <c r="G51" s="12">
        <f t="shared" si="0"/>
        <v>0.46127999999999997</v>
      </c>
      <c r="H51" s="10">
        <v>0.2974435483870968</v>
      </c>
      <c r="I51" s="10">
        <v>0.8370410752688172</v>
      </c>
      <c r="J51" s="9">
        <v>0.065</v>
      </c>
      <c r="K51" s="14">
        <f t="shared" si="1"/>
        <v>0.3624435483870968</v>
      </c>
      <c r="L51" s="10">
        <f t="shared" si="2"/>
        <v>0.4745975268817204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8" t="s">
        <v>72</v>
      </c>
      <c r="B52" s="6" t="s">
        <v>143</v>
      </c>
      <c r="C52" s="6" t="s">
        <v>144</v>
      </c>
      <c r="D52" s="25">
        <v>0.26</v>
      </c>
      <c r="E52" s="25">
        <v>2</v>
      </c>
      <c r="F52" s="12">
        <f t="shared" si="3"/>
        <v>1.74</v>
      </c>
      <c r="G52" s="12">
        <f t="shared" si="0"/>
        <v>1.29456</v>
      </c>
      <c r="H52" s="10">
        <v>0.2818037634408602</v>
      </c>
      <c r="I52" s="10">
        <v>0.7937735483870968</v>
      </c>
      <c r="J52" s="9">
        <v>0.005</v>
      </c>
      <c r="K52" s="14">
        <f t="shared" si="1"/>
        <v>0.2868037634408602</v>
      </c>
      <c r="L52" s="10">
        <f t="shared" si="2"/>
        <v>0.5069697849462366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8" t="s">
        <v>73</v>
      </c>
      <c r="B53" s="6" t="s">
        <v>45</v>
      </c>
      <c r="C53" s="6" t="s">
        <v>44</v>
      </c>
      <c r="D53" s="25">
        <v>0.344</v>
      </c>
      <c r="E53" s="25">
        <v>2</v>
      </c>
      <c r="F53" s="12">
        <f t="shared" si="3"/>
        <v>1.6560000000000001</v>
      </c>
      <c r="G53" s="12">
        <f t="shared" si="0"/>
        <v>1.232064</v>
      </c>
      <c r="H53" s="10">
        <v>0.850057795698925</v>
      </c>
      <c r="I53" s="10">
        <v>1.960334247311828</v>
      </c>
      <c r="J53" s="9">
        <v>0.055</v>
      </c>
      <c r="K53" s="14">
        <f t="shared" si="1"/>
        <v>0.9050577956989251</v>
      </c>
      <c r="L53" s="10">
        <f t="shared" si="2"/>
        <v>1.0552764516129027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8" t="s">
        <v>90</v>
      </c>
      <c r="B54" s="6" t="s">
        <v>40</v>
      </c>
      <c r="C54" s="6" t="s">
        <v>39</v>
      </c>
      <c r="D54" s="25">
        <v>0.062</v>
      </c>
      <c r="E54" s="25">
        <v>1</v>
      </c>
      <c r="F54" s="12">
        <f t="shared" si="3"/>
        <v>0.938</v>
      </c>
      <c r="G54" s="12">
        <f t="shared" si="0"/>
        <v>0.697872</v>
      </c>
      <c r="H54" s="10">
        <v>0.2020241935483871</v>
      </c>
      <c r="I54" s="10">
        <v>0.473012</v>
      </c>
      <c r="J54" s="9">
        <v>0.025</v>
      </c>
      <c r="K54" s="14">
        <f t="shared" si="1"/>
        <v>0.2270241935483871</v>
      </c>
      <c r="L54" s="10">
        <f t="shared" si="2"/>
        <v>0.2459878064516129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8" t="s">
        <v>112</v>
      </c>
      <c r="B55" s="6" t="s">
        <v>42</v>
      </c>
      <c r="C55" s="6" t="s">
        <v>41</v>
      </c>
      <c r="D55" s="25">
        <v>0.24</v>
      </c>
      <c r="E55" s="25">
        <v>2</v>
      </c>
      <c r="F55" s="12">
        <f t="shared" si="3"/>
        <v>1.76</v>
      </c>
      <c r="G55" s="12">
        <f t="shared" si="0"/>
        <v>1.3094400000000002</v>
      </c>
      <c r="H55" s="10">
        <v>0.3462997311827958</v>
      </c>
      <c r="I55" s="10">
        <v>1.1816881720430108</v>
      </c>
      <c r="J55" s="9">
        <v>0.045</v>
      </c>
      <c r="K55" s="14">
        <f t="shared" si="1"/>
        <v>0.39129973118279576</v>
      </c>
      <c r="L55" s="10">
        <f t="shared" si="2"/>
        <v>0.7903884408602151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8"/>
      <c r="B56" s="34" t="s">
        <v>181</v>
      </c>
      <c r="C56" s="35"/>
      <c r="D56" s="10"/>
      <c r="E56" s="11"/>
      <c r="F56" s="10"/>
      <c r="G56" s="10"/>
      <c r="H56" s="10"/>
      <c r="I56" s="10"/>
      <c r="J56" s="9"/>
      <c r="K56" s="14"/>
      <c r="L56" s="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8" t="s">
        <v>113</v>
      </c>
      <c r="B57" s="6" t="s">
        <v>57</v>
      </c>
      <c r="C57" s="6" t="s">
        <v>56</v>
      </c>
      <c r="D57" s="25">
        <v>2.22</v>
      </c>
      <c r="E57" s="25">
        <v>10</v>
      </c>
      <c r="F57" s="12">
        <f t="shared" si="3"/>
        <v>7.779999999999999</v>
      </c>
      <c r="G57" s="12">
        <f t="shared" si="0"/>
        <v>5.788319999999999</v>
      </c>
      <c r="H57" s="10">
        <v>8.720860887096777</v>
      </c>
      <c r="I57" s="10">
        <v>23.887554247311837</v>
      </c>
      <c r="J57" s="9">
        <v>0.2829</v>
      </c>
      <c r="K57" s="14">
        <f t="shared" si="1"/>
        <v>9.003760887096776</v>
      </c>
      <c r="L57" s="10">
        <f t="shared" si="2"/>
        <v>14.88379336021506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1.5">
      <c r="A58" s="8" t="s">
        <v>114</v>
      </c>
      <c r="B58" s="6" t="s">
        <v>48</v>
      </c>
      <c r="C58" s="6" t="s">
        <v>49</v>
      </c>
      <c r="D58" s="25">
        <v>0.137</v>
      </c>
      <c r="E58" s="25">
        <v>2</v>
      </c>
      <c r="F58" s="12">
        <f t="shared" si="3"/>
        <v>1.863</v>
      </c>
      <c r="G58" s="12">
        <f t="shared" si="0"/>
        <v>1.3860720000000002</v>
      </c>
      <c r="H58" s="10">
        <v>0.2900698924731182</v>
      </c>
      <c r="I58" s="10">
        <v>1.0140865053763441</v>
      </c>
      <c r="J58" s="9">
        <v>0.02023</v>
      </c>
      <c r="K58" s="14">
        <f t="shared" si="1"/>
        <v>0.31029989247311823</v>
      </c>
      <c r="L58" s="10">
        <f t="shared" si="2"/>
        <v>0.703786612903226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 customHeight="1">
      <c r="A59" s="8" t="s">
        <v>115</v>
      </c>
      <c r="B59" s="6" t="s">
        <v>51</v>
      </c>
      <c r="C59" s="6" t="s">
        <v>50</v>
      </c>
      <c r="D59" s="25">
        <v>0.166</v>
      </c>
      <c r="E59" s="25">
        <v>2</v>
      </c>
      <c r="F59" s="12">
        <f t="shared" si="3"/>
        <v>1.834</v>
      </c>
      <c r="G59" s="12">
        <f t="shared" si="0"/>
        <v>1.3644960000000002</v>
      </c>
      <c r="H59" s="10">
        <v>0.5665819892473117</v>
      </c>
      <c r="I59" s="10">
        <v>1.814914516129032</v>
      </c>
      <c r="J59" s="9">
        <v>0.0147</v>
      </c>
      <c r="K59" s="14">
        <f t="shared" si="1"/>
        <v>0.5812819892473118</v>
      </c>
      <c r="L59" s="10">
        <f t="shared" si="2"/>
        <v>1.2336325268817203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8" t="s">
        <v>116</v>
      </c>
      <c r="B60" s="6" t="s">
        <v>53</v>
      </c>
      <c r="C60" s="6" t="s">
        <v>52</v>
      </c>
      <c r="D60" s="25">
        <v>0.26</v>
      </c>
      <c r="E60" s="25">
        <v>5.8</v>
      </c>
      <c r="F60" s="12">
        <f t="shared" si="3"/>
        <v>5.54</v>
      </c>
      <c r="G60" s="12">
        <f t="shared" si="0"/>
        <v>4.12176</v>
      </c>
      <c r="H60" s="10">
        <v>0.6917096774193549</v>
      </c>
      <c r="I60" s="10">
        <v>1.781142580645161</v>
      </c>
      <c r="J60" s="9">
        <v>0.0389</v>
      </c>
      <c r="K60" s="14">
        <f t="shared" si="1"/>
        <v>0.7306096774193549</v>
      </c>
      <c r="L60" s="10">
        <f t="shared" si="2"/>
        <v>1.0505329032258062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8" t="s">
        <v>117</v>
      </c>
      <c r="B61" s="6" t="s">
        <v>55</v>
      </c>
      <c r="C61" s="6" t="s">
        <v>54</v>
      </c>
      <c r="D61" s="25">
        <v>0.18</v>
      </c>
      <c r="E61" s="25">
        <v>3</v>
      </c>
      <c r="F61" s="12">
        <f t="shared" si="3"/>
        <v>2.82</v>
      </c>
      <c r="G61" s="12">
        <f t="shared" si="0"/>
        <v>2.09808</v>
      </c>
      <c r="H61" s="10">
        <v>0.6907177419354839</v>
      </c>
      <c r="I61" s="10">
        <v>1.7546127419354838</v>
      </c>
      <c r="J61" s="9">
        <v>0.01751</v>
      </c>
      <c r="K61" s="14">
        <f t="shared" si="1"/>
        <v>0.7082277419354839</v>
      </c>
      <c r="L61" s="10">
        <f t="shared" si="2"/>
        <v>1.046385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8" t="s">
        <v>118</v>
      </c>
      <c r="B62" s="6" t="s">
        <v>75</v>
      </c>
      <c r="C62" s="6" t="s">
        <v>74</v>
      </c>
      <c r="D62" s="25">
        <v>0.086</v>
      </c>
      <c r="E62" s="25">
        <v>3</v>
      </c>
      <c r="F62" s="12">
        <f t="shared" si="3"/>
        <v>2.914</v>
      </c>
      <c r="G62" s="12">
        <f t="shared" si="0"/>
        <v>2.168016</v>
      </c>
      <c r="H62" s="10">
        <v>0.26878629032258067</v>
      </c>
      <c r="I62" s="10">
        <v>0.7780844086021504</v>
      </c>
      <c r="J62" s="9">
        <v>0.0061</v>
      </c>
      <c r="K62" s="14">
        <f t="shared" si="1"/>
        <v>0.27488629032258066</v>
      </c>
      <c r="L62" s="10">
        <f t="shared" si="2"/>
        <v>0.5031981182795697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8" t="s">
        <v>119</v>
      </c>
      <c r="B63" s="6" t="s">
        <v>77</v>
      </c>
      <c r="C63" s="6" t="s">
        <v>76</v>
      </c>
      <c r="D63" s="25">
        <v>0.109</v>
      </c>
      <c r="E63" s="25">
        <v>2</v>
      </c>
      <c r="F63" s="12">
        <f t="shared" si="3"/>
        <v>1.891</v>
      </c>
      <c r="G63" s="12">
        <f t="shared" si="0"/>
        <v>1.406904</v>
      </c>
      <c r="H63" s="10">
        <v>0.29120026881720434</v>
      </c>
      <c r="I63" s="10">
        <v>1.0448322580645162</v>
      </c>
      <c r="J63" s="9">
        <v>0.0031</v>
      </c>
      <c r="K63" s="14">
        <f t="shared" si="1"/>
        <v>0.29430026881720434</v>
      </c>
      <c r="L63" s="10">
        <f t="shared" si="2"/>
        <v>0.7505319892473119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8" t="s">
        <v>120</v>
      </c>
      <c r="B64" s="6" t="s">
        <v>87</v>
      </c>
      <c r="C64" s="6" t="s">
        <v>86</v>
      </c>
      <c r="D64" s="47" t="s">
        <v>195</v>
      </c>
      <c r="E64" s="48"/>
      <c r="F64" s="12"/>
      <c r="G64" s="12"/>
      <c r="H64" s="10">
        <v>0.29120026881720434</v>
      </c>
      <c r="I64" s="10">
        <v>1.0448322580645162</v>
      </c>
      <c r="J64" s="9">
        <v>0.02425</v>
      </c>
      <c r="K64" s="14">
        <f t="shared" si="1"/>
        <v>0.31545026881720434</v>
      </c>
      <c r="L64" s="10">
        <f t="shared" si="2"/>
        <v>0.7293819892473119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1.5">
      <c r="A65" s="8" t="s">
        <v>152</v>
      </c>
      <c r="B65" s="6" t="s">
        <v>149</v>
      </c>
      <c r="C65" s="6" t="s">
        <v>93</v>
      </c>
      <c r="D65" s="25">
        <v>0.121</v>
      </c>
      <c r="E65" s="25">
        <v>3</v>
      </c>
      <c r="F65" s="12">
        <f t="shared" si="3"/>
        <v>2.879</v>
      </c>
      <c r="G65" s="12">
        <f t="shared" si="0"/>
        <v>2.141976</v>
      </c>
      <c r="H65" s="10">
        <v>0.2936989247311828</v>
      </c>
      <c r="I65" s="10">
        <v>0.8495493548387096</v>
      </c>
      <c r="J65" s="9">
        <v>0.0071</v>
      </c>
      <c r="K65" s="14">
        <f t="shared" si="1"/>
        <v>0.3007989247311828</v>
      </c>
      <c r="L65" s="10">
        <f t="shared" si="2"/>
        <v>0.5487504301075268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8" t="s">
        <v>157</v>
      </c>
      <c r="B66" s="6" t="s">
        <v>83</v>
      </c>
      <c r="C66" s="6" t="s">
        <v>82</v>
      </c>
      <c r="D66" s="25">
        <v>0.235</v>
      </c>
      <c r="E66" s="25">
        <v>3</v>
      </c>
      <c r="F66" s="12">
        <f t="shared" si="3"/>
        <v>2.765</v>
      </c>
      <c r="G66" s="12">
        <f t="shared" si="0"/>
        <v>2.0571599999999997</v>
      </c>
      <c r="H66" s="10">
        <v>0.6336209677419354</v>
      </c>
      <c r="I66" s="10">
        <v>1.985012311827957</v>
      </c>
      <c r="J66" s="9">
        <v>0.04026</v>
      </c>
      <c r="K66" s="14">
        <f t="shared" si="1"/>
        <v>0.6738809677419354</v>
      </c>
      <c r="L66" s="10">
        <f t="shared" si="2"/>
        <v>1.3111313440860215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12" ht="15.75">
      <c r="A67" s="8" t="s">
        <v>158</v>
      </c>
      <c r="B67" s="15" t="s">
        <v>107</v>
      </c>
      <c r="C67" s="15" t="s">
        <v>106</v>
      </c>
      <c r="D67" s="26">
        <v>0.107</v>
      </c>
      <c r="E67" s="26">
        <v>2</v>
      </c>
      <c r="F67" s="12">
        <f t="shared" si="3"/>
        <v>1.893</v>
      </c>
      <c r="G67" s="12">
        <f t="shared" si="0"/>
        <v>1.408392</v>
      </c>
      <c r="H67" s="10">
        <v>0.30223387096774196</v>
      </c>
      <c r="I67" s="10">
        <v>1.1035260752688172</v>
      </c>
      <c r="J67" s="18">
        <v>0.02856</v>
      </c>
      <c r="K67" s="14">
        <f t="shared" si="1"/>
        <v>0.33079387096774193</v>
      </c>
      <c r="L67" s="10">
        <f t="shared" si="2"/>
        <v>0.7727322043010753</v>
      </c>
    </row>
    <row r="68" spans="1:12" ht="15.75">
      <c r="A68" s="8" t="s">
        <v>167</v>
      </c>
      <c r="B68" s="15" t="s">
        <v>111</v>
      </c>
      <c r="C68" s="15" t="s">
        <v>110</v>
      </c>
      <c r="D68" s="26">
        <v>0.124</v>
      </c>
      <c r="E68" s="26">
        <v>3</v>
      </c>
      <c r="F68" s="12">
        <f t="shared" si="3"/>
        <v>2.876</v>
      </c>
      <c r="G68" s="12">
        <f t="shared" si="0"/>
        <v>2.1397440000000003</v>
      </c>
      <c r="H68" s="10">
        <v>0.35513037634408606</v>
      </c>
      <c r="I68" s="10">
        <v>1.4125647849462366</v>
      </c>
      <c r="J68" s="18">
        <v>0.005</v>
      </c>
      <c r="K68" s="14">
        <f t="shared" si="1"/>
        <v>0.36013037634408607</v>
      </c>
      <c r="L68" s="10">
        <f t="shared" si="2"/>
        <v>1.0524344086021507</v>
      </c>
    </row>
    <row r="69" spans="1:12" ht="15.75">
      <c r="A69" s="8"/>
      <c r="B69" s="34" t="s">
        <v>182</v>
      </c>
      <c r="C69" s="35"/>
      <c r="D69" s="15"/>
      <c r="E69" s="15"/>
      <c r="F69" s="6"/>
      <c r="G69" s="6"/>
      <c r="H69" s="10"/>
      <c r="I69" s="10"/>
      <c r="J69" s="18"/>
      <c r="K69" s="14"/>
      <c r="L69" s="10"/>
    </row>
    <row r="70" spans="1:24" ht="47.25">
      <c r="A70" s="8" t="s">
        <v>168</v>
      </c>
      <c r="B70" s="6" t="s">
        <v>81</v>
      </c>
      <c r="C70" s="6" t="s">
        <v>80</v>
      </c>
      <c r="D70" s="25">
        <v>1.57</v>
      </c>
      <c r="E70" s="25">
        <v>10</v>
      </c>
      <c r="F70" s="12">
        <f t="shared" si="3"/>
        <v>8.43</v>
      </c>
      <c r="G70" s="12">
        <f t="shared" si="0"/>
        <v>6.27192</v>
      </c>
      <c r="H70" s="10">
        <v>5.475709005376342</v>
      </c>
      <c r="I70" s="10">
        <v>13.199951967741933</v>
      </c>
      <c r="J70" s="9">
        <v>0.819</v>
      </c>
      <c r="K70" s="14">
        <f t="shared" si="1"/>
        <v>6.294709005376342</v>
      </c>
      <c r="L70" s="10">
        <f t="shared" si="2"/>
        <v>6.905242962365591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8" t="s">
        <v>183</v>
      </c>
      <c r="B71" s="6" t="s">
        <v>79</v>
      </c>
      <c r="C71" s="6" t="s">
        <v>78</v>
      </c>
      <c r="D71" s="25">
        <v>0.19</v>
      </c>
      <c r="E71" s="25">
        <v>2</v>
      </c>
      <c r="F71" s="12">
        <f t="shared" si="3"/>
        <v>1.81</v>
      </c>
      <c r="G71" s="12">
        <f>F71*24*31/1000</f>
        <v>1.3466399999999998</v>
      </c>
      <c r="H71" s="10">
        <v>11.172471774193541</v>
      </c>
      <c r="I71" s="10">
        <v>24.62482132258065</v>
      </c>
      <c r="J71" s="9">
        <v>0.114</v>
      </c>
      <c r="K71" s="14">
        <f t="shared" si="1"/>
        <v>11.286471774193542</v>
      </c>
      <c r="L71" s="10">
        <f t="shared" si="2"/>
        <v>13.338349548387109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8" t="s">
        <v>184</v>
      </c>
      <c r="B72" s="6" t="s">
        <v>47</v>
      </c>
      <c r="C72" s="6" t="s">
        <v>46</v>
      </c>
      <c r="D72" s="25">
        <v>0.19</v>
      </c>
      <c r="E72" s="25">
        <v>2</v>
      </c>
      <c r="F72" s="12">
        <f t="shared" si="3"/>
        <v>1.81</v>
      </c>
      <c r="G72" s="12">
        <f>F72*24*31/1000</f>
        <v>1.3466399999999998</v>
      </c>
      <c r="H72" s="10">
        <v>0.5390725806451612</v>
      </c>
      <c r="I72" s="10">
        <v>1.5378282258064517</v>
      </c>
      <c r="J72" s="9">
        <v>0.02</v>
      </c>
      <c r="K72" s="14">
        <f t="shared" si="1"/>
        <v>0.5590725806451612</v>
      </c>
      <c r="L72" s="10">
        <f t="shared" si="2"/>
        <v>0.9787556451612905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12" ht="15.75">
      <c r="A73" s="8" t="s">
        <v>188</v>
      </c>
      <c r="B73" s="15" t="s">
        <v>109</v>
      </c>
      <c r="C73" s="15" t="s">
        <v>108</v>
      </c>
      <c r="D73" s="26">
        <v>0.086</v>
      </c>
      <c r="E73" s="26">
        <v>2</v>
      </c>
      <c r="F73" s="12">
        <f t="shared" si="3"/>
        <v>1.914</v>
      </c>
      <c r="G73" s="12">
        <f>F73*24*31/1000</f>
        <v>1.4240160000000002</v>
      </c>
      <c r="H73" s="10">
        <v>0.2411760752688172</v>
      </c>
      <c r="I73" s="10">
        <v>0.7050537634408601</v>
      </c>
      <c r="J73" s="18">
        <v>0.005</v>
      </c>
      <c r="K73" s="14">
        <f>H73+J73</f>
        <v>0.2461760752688172</v>
      </c>
      <c r="L73" s="10">
        <f>I73-K73</f>
        <v>0.4588776881720429</v>
      </c>
    </row>
    <row r="74" spans="1:12" ht="15.75">
      <c r="A74" s="42" t="s">
        <v>141</v>
      </c>
      <c r="B74" s="43"/>
      <c r="C74" s="44"/>
      <c r="D74" s="19"/>
      <c r="E74" s="19"/>
      <c r="F74" s="6"/>
      <c r="G74" s="6"/>
      <c r="H74" s="19"/>
      <c r="I74" s="10"/>
      <c r="J74" s="20"/>
      <c r="K74" s="21"/>
      <c r="L74" s="15"/>
    </row>
    <row r="75" spans="1:12" ht="15.75">
      <c r="A75" s="22"/>
      <c r="B75" s="23"/>
      <c r="C75" s="23"/>
      <c r="D75" s="23"/>
      <c r="E75" s="23"/>
      <c r="F75" s="23"/>
      <c r="G75" s="23"/>
      <c r="H75" s="23"/>
      <c r="I75" s="21"/>
      <c r="J75" s="23"/>
      <c r="K75" s="23"/>
      <c r="L75" s="23"/>
    </row>
    <row r="76" spans="1:12" ht="15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.7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2:12" ht="15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 ht="15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2:12" ht="15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2" ht="15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 ht="15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2:12" ht="15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2:12" ht="15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2:12" ht="15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2:12" ht="15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2:12" ht="15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2:12" ht="15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2:12" ht="15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2:12" ht="15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2:12" ht="15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2:12" ht="15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2:12" ht="15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2:12" ht="15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2:12" ht="15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2:12" ht="15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2:12" ht="15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2:12" ht="15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2:12" ht="15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2:12" ht="15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2:12" ht="15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2:12" ht="15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2:12" ht="15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2:12" ht="15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2:12" ht="15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2:12" ht="15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2:12" ht="15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2:12" ht="15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2:12" ht="15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2:12" ht="15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2:12" ht="15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2:12" ht="15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2:12" ht="15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2:12" ht="15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2:12" ht="15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2:12" ht="15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2:12" ht="15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2:12" ht="15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2:12" ht="15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2:12" ht="15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2:12" ht="15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2:12" ht="15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2:12" ht="15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2:12" ht="15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 ht="15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 ht="15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2:12" ht="15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2:12" ht="15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2:12" ht="15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2:12" ht="15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2:12" ht="15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2:12" ht="15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2:12" ht="15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2:12" ht="15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2:12" ht="15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2:12" ht="15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2:12" ht="15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2:12" ht="15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2:12" ht="15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2:12" ht="15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2:12" ht="15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2:12" ht="15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2:12" ht="15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 ht="15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 ht="15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2:12" ht="15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2:12" ht="15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2:12" ht="15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2:12" ht="15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2:12" ht="15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2:12" ht="15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2:12" ht="15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 ht="15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2:12" ht="15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2:12" ht="15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2:12" ht="15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2:12" ht="15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2:12" ht="15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2:12" ht="15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2:12" ht="15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 ht="15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2:12" ht="15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2:12" ht="15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2:12" ht="15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2:12" ht="15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2:12" ht="15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2:12" ht="15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2:12" ht="15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2:12" ht="15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 ht="15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2:12" ht="15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2:12" ht="15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2:12" ht="15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2:12" ht="15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2:12" ht="15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2:12" ht="15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2:12" ht="15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 ht="15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2:12" ht="15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2:12" ht="15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2:12" ht="15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2:12" ht="15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2:12" ht="15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2:12" ht="15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2:12" ht="15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 ht="15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2:12" ht="15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2:12" ht="15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2:12" ht="15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2:12" ht="15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2:12" ht="15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2:12" ht="15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2:12" ht="15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2:12" ht="15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 ht="15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2:12" ht="15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2:12" ht="15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2:12" ht="15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2:12" ht="15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12" ht="15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2:12" ht="15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2:12" ht="15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2:12" ht="15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2:12" ht="15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2:12" ht="15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2:12" ht="15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2:12" ht="15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2:12" ht="15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2:12" ht="15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2:12" ht="15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 ht="15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2:12" ht="15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2:12" ht="15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2:12" ht="15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2:12" ht="15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2:12" ht="15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2:12" ht="15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2:12" ht="15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 ht="15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2:12" ht="15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2:12" ht="15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2:12" ht="15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2:12" ht="15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2:12" ht="15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2:12" ht="15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2:12" ht="15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 ht="15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 ht="15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2:12" ht="15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2:12" ht="15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2:12" ht="15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2:12" ht="15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2:12" ht="15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2:12" ht="15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2:12" ht="15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 ht="15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2:12" ht="15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2:12" ht="15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2:12" ht="15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2:12" ht="15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2:12" ht="15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2:12" ht="15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2:12" ht="15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2:12" ht="15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2:12" ht="15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2:12" ht="15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2:12" ht="15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2:12" ht="15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2:12" ht="15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2:12" ht="15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2:12" ht="15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2:12" ht="15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2:12" ht="15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2:12" ht="15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2:12" ht="15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2:12" ht="15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2:12" ht="15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2:12" ht="15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2:12" ht="15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2:12" ht="15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2:12" ht="15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2:12" ht="15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2:12" ht="15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2:12" ht="15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2:12" ht="15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2:12" ht="15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2:12" ht="15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2:12" ht="15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2:12" ht="15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2:12" ht="15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2:12" ht="15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2:12" ht="15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2:12" ht="15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2:12" ht="15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2:12" ht="15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2:12" ht="15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2:12" ht="15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2:12" ht="15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2:12" ht="15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2:12" ht="15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2:12" ht="15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2:12" ht="15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2:12" ht="15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2:12" ht="15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2:12" ht="15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2:12" ht="15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2:12" ht="15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2:12" ht="15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2:12" ht="15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2:12" ht="15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2:12" ht="15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2:12" ht="15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2:12" ht="15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2:12" ht="15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2:12" ht="15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2:12" ht="15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2:12" ht="15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2:12" ht="15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2:12" ht="15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2:12" ht="15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2:12" ht="15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2:12" ht="15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2:12" ht="15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2:12" ht="15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2:12" ht="15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2:12" ht="15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2:12" ht="15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2:12" ht="15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2:12" ht="15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2:12" ht="15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2:12" ht="15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2:12" ht="15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2:12" ht="15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2:12" ht="15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2:12" ht="15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2:12" ht="15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2:12" ht="15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2:12" ht="15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2:12" ht="15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2:12" ht="15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2:12" ht="15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2:12" ht="15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2:12" ht="15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2:12" ht="15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2:12" ht="15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2:12" ht="15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2:12" ht="15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2:12" ht="15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2:12" ht="15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2:12" ht="15.7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2:12" ht="15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ht="15.75">
      <c r="I340" s="23"/>
    </row>
  </sheetData>
  <sheetProtection/>
  <mergeCells count="23">
    <mergeCell ref="B12:C12"/>
    <mergeCell ref="A74:C74"/>
    <mergeCell ref="B19:C19"/>
    <mergeCell ref="B69:C69"/>
    <mergeCell ref="D64:E64"/>
    <mergeCell ref="B45:C45"/>
    <mergeCell ref="B14:C14"/>
    <mergeCell ref="B56:C56"/>
    <mergeCell ref="B26:C26"/>
    <mergeCell ref="B30:C30"/>
    <mergeCell ref="B41:C41"/>
    <mergeCell ref="B6:C6"/>
    <mergeCell ref="H7:H8"/>
    <mergeCell ref="I7:I8"/>
    <mergeCell ref="J7:J8"/>
    <mergeCell ref="K7:K8"/>
    <mergeCell ref="L7:L8"/>
    <mergeCell ref="A2:K2"/>
    <mergeCell ref="A3:A4"/>
    <mergeCell ref="B3:B4"/>
    <mergeCell ref="C3:C4"/>
    <mergeCell ref="H3:L3"/>
    <mergeCell ref="D3:G3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0"/>
  <sheetViews>
    <sheetView zoomScalePageLayoutView="0" workbookViewId="0" topLeftCell="A46">
      <selection activeCell="A74" sqref="A74:C74"/>
    </sheetView>
  </sheetViews>
  <sheetFormatPr defaultColWidth="9.140625" defaultRowHeight="15"/>
  <cols>
    <col min="1" max="1" width="5.140625" style="4" customWidth="1"/>
    <col min="2" max="2" width="22.421875" style="4" customWidth="1"/>
    <col min="3" max="3" width="25.57421875" style="4" customWidth="1"/>
    <col min="4" max="4" width="16.421875" style="4" customWidth="1"/>
    <col min="5" max="5" width="17.28125" style="4" customWidth="1"/>
    <col min="6" max="6" width="18.00390625" style="4" customWidth="1"/>
    <col min="7" max="7" width="17.8515625" style="4" customWidth="1"/>
    <col min="8" max="9" width="14.8515625" style="4" customWidth="1"/>
    <col min="10" max="10" width="19.57421875" style="4" customWidth="1"/>
    <col min="11" max="11" width="14.7109375" style="4" customWidth="1"/>
    <col min="12" max="12" width="15.00390625" style="4" customWidth="1"/>
    <col min="13" max="16384" width="9.140625" style="4" customWidth="1"/>
  </cols>
  <sheetData>
    <row r="1" spans="1:24" ht="15.75">
      <c r="A1" s="1"/>
      <c r="B1" s="1"/>
      <c r="C1" s="1"/>
      <c r="D1" s="1"/>
      <c r="E1" s="1"/>
      <c r="F1" s="1"/>
      <c r="G1" s="1"/>
      <c r="H1" s="1"/>
      <c r="I1" s="24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52.5" customHeight="1">
      <c r="A2" s="29" t="s">
        <v>197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30" t="s">
        <v>1</v>
      </c>
      <c r="B3" s="30" t="s">
        <v>0</v>
      </c>
      <c r="C3" s="30" t="s">
        <v>4</v>
      </c>
      <c r="D3" s="31" t="s">
        <v>190</v>
      </c>
      <c r="E3" s="32"/>
      <c r="F3" s="32"/>
      <c r="G3" s="33"/>
      <c r="H3" s="31" t="s">
        <v>2</v>
      </c>
      <c r="I3" s="32"/>
      <c r="J3" s="32"/>
      <c r="K3" s="32"/>
      <c r="L3" s="3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82.5" customHeight="1">
      <c r="A4" s="30"/>
      <c r="B4" s="30"/>
      <c r="C4" s="30"/>
      <c r="D4" s="5" t="s">
        <v>170</v>
      </c>
      <c r="E4" s="5" t="s">
        <v>142</v>
      </c>
      <c r="F4" s="5" t="s">
        <v>185</v>
      </c>
      <c r="G4" s="5" t="s">
        <v>186</v>
      </c>
      <c r="H4" s="5" t="s">
        <v>187</v>
      </c>
      <c r="I4" s="5" t="s">
        <v>191</v>
      </c>
      <c r="J4" s="5" t="s">
        <v>169</v>
      </c>
      <c r="K4" s="5" t="s">
        <v>171</v>
      </c>
      <c r="L4" s="5" t="s">
        <v>172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0.25" customHeight="1">
      <c r="A5" s="6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7">
        <v>8</v>
      </c>
      <c r="J5" s="6">
        <v>9</v>
      </c>
      <c r="K5" s="6">
        <v>10</v>
      </c>
      <c r="L5" s="6">
        <v>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.75" customHeight="1">
      <c r="A6" s="6"/>
      <c r="B6" s="34" t="s">
        <v>173</v>
      </c>
      <c r="C6" s="35"/>
      <c r="D6" s="6"/>
      <c r="E6" s="6"/>
      <c r="F6" s="6"/>
      <c r="G6" s="6"/>
      <c r="H6" s="6"/>
      <c r="I6" s="8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78.75" customHeight="1">
      <c r="A7" s="9">
        <v>1</v>
      </c>
      <c r="B7" s="6" t="s">
        <v>3</v>
      </c>
      <c r="C7" s="50" t="s">
        <v>11</v>
      </c>
      <c r="D7" s="10">
        <v>198.92</v>
      </c>
      <c r="E7" s="11">
        <v>235</v>
      </c>
      <c r="F7" s="12">
        <f>E7-D7</f>
        <v>36.08000000000001</v>
      </c>
      <c r="G7" s="12">
        <f>F7*24*31/1000</f>
        <v>26.84352000000001</v>
      </c>
      <c r="H7" s="36">
        <v>262.3441155913978</v>
      </c>
      <c r="I7" s="36">
        <v>519.8664131591398</v>
      </c>
      <c r="J7" s="37">
        <v>67.69992</v>
      </c>
      <c r="K7" s="39">
        <f>H7+J7</f>
        <v>330.0440355913978</v>
      </c>
      <c r="L7" s="49">
        <f>I7-K7</f>
        <v>189.82237756774202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9">
        <v>2</v>
      </c>
      <c r="B8" s="6" t="s">
        <v>189</v>
      </c>
      <c r="C8" s="41"/>
      <c r="D8" s="54">
        <v>83</v>
      </c>
      <c r="E8" s="55">
        <v>100</v>
      </c>
      <c r="F8" s="54">
        <f>E8-D8</f>
        <v>17</v>
      </c>
      <c r="G8" s="54">
        <f>F8*24*31/1000</f>
        <v>12.648</v>
      </c>
      <c r="H8" s="36"/>
      <c r="I8" s="36"/>
      <c r="J8" s="38"/>
      <c r="K8" s="40"/>
      <c r="L8" s="4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9">
        <v>3</v>
      </c>
      <c r="B9" s="6" t="s">
        <v>159</v>
      </c>
      <c r="C9" s="13" t="s">
        <v>160</v>
      </c>
      <c r="D9" s="58">
        <v>0</v>
      </c>
      <c r="E9" s="55">
        <v>120</v>
      </c>
      <c r="F9" s="54">
        <f>E9-D9</f>
        <v>120</v>
      </c>
      <c r="G9" s="12">
        <f aca="true" t="shared" si="0" ref="G9:G68">F9*24*31/1000</f>
        <v>89.28</v>
      </c>
      <c r="H9" s="10"/>
      <c r="I9" s="10"/>
      <c r="J9" s="9"/>
      <c r="K9" s="14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9">
        <v>4</v>
      </c>
      <c r="B10" s="6" t="s">
        <v>92</v>
      </c>
      <c r="C10" s="6" t="s">
        <v>91</v>
      </c>
      <c r="D10" s="10">
        <v>1.45</v>
      </c>
      <c r="E10" s="11">
        <v>10</v>
      </c>
      <c r="F10" s="12">
        <f>E10-D10</f>
        <v>8.55</v>
      </c>
      <c r="G10" s="12">
        <f t="shared" si="0"/>
        <v>6.361200000000001</v>
      </c>
      <c r="H10" s="10">
        <v>1.59108870967742</v>
      </c>
      <c r="I10" s="10">
        <v>3.0609697849462365</v>
      </c>
      <c r="J10" s="9">
        <v>0.1086</v>
      </c>
      <c r="K10" s="14">
        <f>H10+J10</f>
        <v>1.69968870967742</v>
      </c>
      <c r="L10" s="10">
        <f>I10-K10</f>
        <v>1.3612810752688165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47.25">
      <c r="A11" s="9">
        <v>5</v>
      </c>
      <c r="B11" s="6" t="s">
        <v>15</v>
      </c>
      <c r="C11" s="6" t="s">
        <v>13</v>
      </c>
      <c r="D11" s="10">
        <v>5.89</v>
      </c>
      <c r="E11" s="11">
        <v>10</v>
      </c>
      <c r="F11" s="12">
        <f>E11-D11</f>
        <v>4.11</v>
      </c>
      <c r="G11" s="12">
        <f t="shared" si="0"/>
        <v>3.0578400000000006</v>
      </c>
      <c r="H11" s="10">
        <v>6.726762096774194</v>
      </c>
      <c r="I11" s="10">
        <v>14.958150967741934</v>
      </c>
      <c r="J11" s="9">
        <v>3.00851</v>
      </c>
      <c r="K11" s="14">
        <f aca="true" t="shared" si="1" ref="K11:K72">H11+J11</f>
        <v>9.735272096774194</v>
      </c>
      <c r="L11" s="10">
        <f aca="true" t="shared" si="2" ref="L11:L72">I11-K11</f>
        <v>5.22287887096774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8"/>
      <c r="B12" s="34" t="s">
        <v>180</v>
      </c>
      <c r="C12" s="35"/>
      <c r="D12" s="10"/>
      <c r="E12" s="11"/>
      <c r="F12" s="28"/>
      <c r="G12" s="12"/>
      <c r="H12" s="10"/>
      <c r="I12" s="10"/>
      <c r="J12" s="9"/>
      <c r="K12" s="14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8" t="s">
        <v>14</v>
      </c>
      <c r="B13" s="15" t="s">
        <v>153</v>
      </c>
      <c r="C13" s="15" t="s">
        <v>154</v>
      </c>
      <c r="D13" s="58">
        <v>0</v>
      </c>
      <c r="E13" s="55">
        <v>120</v>
      </c>
      <c r="F13" s="28">
        <f>E13-D13</f>
        <v>120</v>
      </c>
      <c r="G13" s="12">
        <f t="shared" si="0"/>
        <v>89.28</v>
      </c>
      <c r="H13" s="10"/>
      <c r="I13" s="10"/>
      <c r="J13" s="9">
        <v>2.641</v>
      </c>
      <c r="K13" s="14">
        <f t="shared" si="1"/>
        <v>2.641</v>
      </c>
      <c r="L13" s="10">
        <f t="shared" si="2"/>
        <v>-2.641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8"/>
      <c r="B14" s="34" t="s">
        <v>174</v>
      </c>
      <c r="C14" s="35"/>
      <c r="D14" s="10"/>
      <c r="E14" s="11"/>
      <c r="F14" s="12"/>
      <c r="G14" s="12"/>
      <c r="H14" s="10"/>
      <c r="I14" s="10"/>
      <c r="J14" s="9"/>
      <c r="K14" s="14">
        <f t="shared" si="1"/>
        <v>0</v>
      </c>
      <c r="L14" s="10">
        <f t="shared" si="2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78.75">
      <c r="A15" s="8" t="s">
        <v>16</v>
      </c>
      <c r="B15" s="6" t="s">
        <v>150</v>
      </c>
      <c r="C15" s="6" t="s">
        <v>12</v>
      </c>
      <c r="D15" s="10">
        <v>22.846666666666668</v>
      </c>
      <c r="E15" s="25">
        <v>43</v>
      </c>
      <c r="F15" s="12">
        <f>E15-D15</f>
        <v>20.153333333333332</v>
      </c>
      <c r="G15" s="12">
        <f t="shared" si="0"/>
        <v>14.994079999999999</v>
      </c>
      <c r="H15" s="10">
        <v>28.21083602150537</v>
      </c>
      <c r="I15" s="10">
        <v>40.53625134408602</v>
      </c>
      <c r="J15" s="9">
        <v>1.57</v>
      </c>
      <c r="K15" s="14">
        <f t="shared" si="1"/>
        <v>29.78083602150537</v>
      </c>
      <c r="L15" s="10">
        <f t="shared" si="2"/>
        <v>10.75541532258065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7.25">
      <c r="A16" s="8" t="s">
        <v>17</v>
      </c>
      <c r="B16" s="6" t="s">
        <v>97</v>
      </c>
      <c r="C16" s="6" t="s">
        <v>96</v>
      </c>
      <c r="D16" s="10">
        <v>2.607083333333333</v>
      </c>
      <c r="E16" s="25">
        <v>20</v>
      </c>
      <c r="F16" s="12">
        <f>E16-D16</f>
        <v>17.392916666666668</v>
      </c>
      <c r="G16" s="12">
        <f t="shared" si="0"/>
        <v>12.940330000000001</v>
      </c>
      <c r="H16" s="10">
        <v>2.9631908602150534</v>
      </c>
      <c r="I16" s="10">
        <v>8.093631548387096</v>
      </c>
      <c r="J16" s="9">
        <v>2.456</v>
      </c>
      <c r="K16" s="14">
        <f t="shared" si="1"/>
        <v>5.419190860215053</v>
      </c>
      <c r="L16" s="10">
        <f t="shared" si="2"/>
        <v>2.6744406881720426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8" t="s">
        <v>18</v>
      </c>
      <c r="B17" s="6" t="s">
        <v>85</v>
      </c>
      <c r="C17" s="15" t="s">
        <v>84</v>
      </c>
      <c r="D17" s="10">
        <v>0.8370833333333333</v>
      </c>
      <c r="E17" s="11">
        <v>2</v>
      </c>
      <c r="F17" s="12">
        <f aca="true" t="shared" si="3" ref="F17:F73">E17-D17</f>
        <v>1.1629166666666668</v>
      </c>
      <c r="G17" s="12">
        <f t="shared" si="0"/>
        <v>0.8652100000000001</v>
      </c>
      <c r="H17" s="16">
        <v>0.7292755376344088</v>
      </c>
      <c r="I17" s="16">
        <v>2.566021</v>
      </c>
      <c r="J17" s="9">
        <v>0.068</v>
      </c>
      <c r="K17" s="14">
        <f t="shared" si="1"/>
        <v>0.7972755376344087</v>
      </c>
      <c r="L17" s="10">
        <f t="shared" si="2"/>
        <v>1.7687454623655914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8" t="s">
        <v>19</v>
      </c>
      <c r="B18" s="15" t="s">
        <v>130</v>
      </c>
      <c r="C18" s="15" t="s">
        <v>129</v>
      </c>
      <c r="D18" s="10">
        <v>0.5629166666666666</v>
      </c>
      <c r="E18" s="11">
        <v>2</v>
      </c>
      <c r="F18" s="12">
        <f t="shared" si="3"/>
        <v>1.4370833333333333</v>
      </c>
      <c r="G18" s="12">
        <f t="shared" si="0"/>
        <v>1.0691899999999999</v>
      </c>
      <c r="H18" s="16">
        <v>0.5799220430107528</v>
      </c>
      <c r="I18" s="16">
        <v>1.9362964516129033</v>
      </c>
      <c r="J18" s="9">
        <v>0.093</v>
      </c>
      <c r="K18" s="14">
        <f t="shared" si="1"/>
        <v>0.6729220430107528</v>
      </c>
      <c r="L18" s="10">
        <f t="shared" si="2"/>
        <v>1.2633744086021506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8" t="s">
        <v>20</v>
      </c>
      <c r="B19" s="45" t="s">
        <v>175</v>
      </c>
      <c r="C19" s="46"/>
      <c r="D19" s="10"/>
      <c r="E19" s="11"/>
      <c r="F19" s="12">
        <f t="shared" si="3"/>
        <v>0</v>
      </c>
      <c r="G19" s="12"/>
      <c r="H19" s="10"/>
      <c r="I19" s="10"/>
      <c r="J19" s="9"/>
      <c r="K19" s="14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94.5">
      <c r="A20" s="8" t="s">
        <v>21</v>
      </c>
      <c r="B20" s="6" t="s">
        <v>8</v>
      </c>
      <c r="C20" s="6" t="s">
        <v>7</v>
      </c>
      <c r="D20" s="10">
        <v>11.260833333333332</v>
      </c>
      <c r="E20" s="11">
        <v>20</v>
      </c>
      <c r="F20" s="12">
        <f t="shared" si="3"/>
        <v>8.739166666666668</v>
      </c>
      <c r="G20" s="12">
        <f t="shared" si="0"/>
        <v>6.50194</v>
      </c>
      <c r="H20" s="10">
        <v>11.172471774193541</v>
      </c>
      <c r="I20" s="10">
        <v>24.62482132258065</v>
      </c>
      <c r="J20" s="9">
        <v>13.5391</v>
      </c>
      <c r="K20" s="14">
        <f t="shared" si="1"/>
        <v>24.71157177419354</v>
      </c>
      <c r="L20" s="10">
        <f t="shared" si="2"/>
        <v>-0.08675045161288963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8" t="s">
        <v>22</v>
      </c>
      <c r="B21" s="15" t="s">
        <v>104</v>
      </c>
      <c r="C21" s="15" t="s">
        <v>105</v>
      </c>
      <c r="D21" s="10">
        <v>0.7533333333333333</v>
      </c>
      <c r="E21" s="11">
        <v>2</v>
      </c>
      <c r="F21" s="12">
        <f t="shared" si="3"/>
        <v>1.2466666666666666</v>
      </c>
      <c r="G21" s="12">
        <f t="shared" si="0"/>
        <v>0.92752</v>
      </c>
      <c r="H21" s="16">
        <v>0.5741276881720431</v>
      </c>
      <c r="I21" s="16">
        <v>1.860479</v>
      </c>
      <c r="J21" s="9">
        <v>0.259</v>
      </c>
      <c r="K21" s="14">
        <f t="shared" si="1"/>
        <v>0.8331276881720431</v>
      </c>
      <c r="L21" s="10">
        <f t="shared" si="2"/>
        <v>1.027351311827957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1.5">
      <c r="A22" s="8" t="s">
        <v>23</v>
      </c>
      <c r="B22" s="6" t="s">
        <v>98</v>
      </c>
      <c r="C22" s="6" t="s">
        <v>99</v>
      </c>
      <c r="D22" s="10">
        <v>0.8029166666666666</v>
      </c>
      <c r="E22" s="11">
        <v>2</v>
      </c>
      <c r="F22" s="12">
        <f t="shared" si="3"/>
        <v>1.1970833333333335</v>
      </c>
      <c r="G22" s="12">
        <f t="shared" si="0"/>
        <v>0.8906300000000001</v>
      </c>
      <c r="H22" s="16">
        <v>0.7886357526881721</v>
      </c>
      <c r="I22" s="16">
        <v>1.74014</v>
      </c>
      <c r="J22" s="9">
        <v>0.06</v>
      </c>
      <c r="K22" s="14">
        <f t="shared" si="1"/>
        <v>0.848635752688172</v>
      </c>
      <c r="L22" s="10">
        <f t="shared" si="2"/>
        <v>0.891504247311828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8" t="s">
        <v>24</v>
      </c>
      <c r="B23" s="15" t="s">
        <v>103</v>
      </c>
      <c r="C23" s="15" t="s">
        <v>102</v>
      </c>
      <c r="D23" s="10">
        <v>0.12708333333333333</v>
      </c>
      <c r="E23" s="11">
        <v>2</v>
      </c>
      <c r="F23" s="12">
        <f t="shared" si="3"/>
        <v>1.8729166666666668</v>
      </c>
      <c r="G23" s="12">
        <f t="shared" si="0"/>
        <v>1.39345</v>
      </c>
      <c r="H23" s="16">
        <v>0.11752688172043012</v>
      </c>
      <c r="I23" s="16">
        <v>0.31515982795698927</v>
      </c>
      <c r="J23" s="9">
        <v>0.115</v>
      </c>
      <c r="K23" s="14">
        <f t="shared" si="1"/>
        <v>0.23252688172043012</v>
      </c>
      <c r="L23" s="10">
        <f t="shared" si="2"/>
        <v>0.08263294623655915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8" t="s">
        <v>25</v>
      </c>
      <c r="B24" s="6" t="s">
        <v>145</v>
      </c>
      <c r="C24" s="6" t="s">
        <v>146</v>
      </c>
      <c r="D24" s="10">
        <v>0.16625</v>
      </c>
      <c r="E24" s="11">
        <v>10</v>
      </c>
      <c r="F24" s="12">
        <f t="shared" si="3"/>
        <v>9.83375</v>
      </c>
      <c r="G24" s="12">
        <f t="shared" si="0"/>
        <v>7.31631</v>
      </c>
      <c r="H24" s="16">
        <v>0.1475040322580645</v>
      </c>
      <c r="I24" s="16">
        <v>0.3953782258064516</v>
      </c>
      <c r="J24" s="9">
        <v>0.018</v>
      </c>
      <c r="K24" s="14">
        <f t="shared" si="1"/>
        <v>0.16550403225806448</v>
      </c>
      <c r="L24" s="10">
        <f t="shared" si="2"/>
        <v>0.22987419354838712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8" t="s">
        <v>26</v>
      </c>
      <c r="B25" s="15" t="s">
        <v>132</v>
      </c>
      <c r="C25" s="15" t="s">
        <v>131</v>
      </c>
      <c r="D25" s="10">
        <v>0.20750000000000002</v>
      </c>
      <c r="E25" s="11">
        <v>1</v>
      </c>
      <c r="F25" s="12">
        <f t="shared" si="3"/>
        <v>0.7925</v>
      </c>
      <c r="G25" s="12">
        <f t="shared" si="0"/>
        <v>0.58962</v>
      </c>
      <c r="H25" s="16">
        <v>0.24365053763440858</v>
      </c>
      <c r="I25" s="16">
        <v>0.5628670967741934</v>
      </c>
      <c r="J25" s="9">
        <v>0.1492</v>
      </c>
      <c r="K25" s="14">
        <f t="shared" si="1"/>
        <v>0.3928505376344086</v>
      </c>
      <c r="L25" s="10">
        <f t="shared" si="2"/>
        <v>0.17001655913978486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8"/>
      <c r="B26" s="45" t="s">
        <v>177</v>
      </c>
      <c r="C26" s="46"/>
      <c r="D26" s="10"/>
      <c r="E26" s="11"/>
      <c r="F26" s="12"/>
      <c r="G26" s="12"/>
      <c r="H26" s="10"/>
      <c r="I26" s="10"/>
      <c r="J26" s="9"/>
      <c r="K26" s="14">
        <f t="shared" si="1"/>
        <v>0</v>
      </c>
      <c r="L26" s="10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8" t="s">
        <v>27</v>
      </c>
      <c r="B27" s="6" t="s">
        <v>38</v>
      </c>
      <c r="C27" s="6" t="s">
        <v>37</v>
      </c>
      <c r="D27" s="10">
        <v>0.36624999999999996</v>
      </c>
      <c r="E27" s="11">
        <v>2</v>
      </c>
      <c r="F27" s="12">
        <f t="shared" si="3"/>
        <v>1.63375</v>
      </c>
      <c r="G27" s="12">
        <f t="shared" si="0"/>
        <v>1.21551</v>
      </c>
      <c r="H27" s="16">
        <v>0.49053494623655913</v>
      </c>
      <c r="I27" s="16">
        <v>1.078415</v>
      </c>
      <c r="J27" s="9">
        <v>0.02</v>
      </c>
      <c r="K27" s="14">
        <f t="shared" si="1"/>
        <v>0.5105349462365592</v>
      </c>
      <c r="L27" s="10">
        <f t="shared" si="2"/>
        <v>0.5678800537634408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8" t="s">
        <v>28</v>
      </c>
      <c r="B28" s="6" t="s">
        <v>101</v>
      </c>
      <c r="C28" s="6" t="s">
        <v>100</v>
      </c>
      <c r="D28" s="10">
        <v>0.2808333333333333</v>
      </c>
      <c r="E28" s="11">
        <v>1</v>
      </c>
      <c r="F28" s="12">
        <f t="shared" si="3"/>
        <v>0.7191666666666667</v>
      </c>
      <c r="G28" s="12">
        <f t="shared" si="0"/>
        <v>0.5350600000000001</v>
      </c>
      <c r="H28" s="16">
        <v>0.4091532258064516</v>
      </c>
      <c r="I28" s="16">
        <v>0.8757137096774193</v>
      </c>
      <c r="J28" s="9">
        <v>0.01</v>
      </c>
      <c r="K28" s="14">
        <f t="shared" si="1"/>
        <v>0.4191532258064516</v>
      </c>
      <c r="L28" s="10">
        <f t="shared" si="2"/>
        <v>0.45656048387096776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8" t="s">
        <v>29</v>
      </c>
      <c r="B29" s="6" t="s">
        <v>155</v>
      </c>
      <c r="C29" s="6" t="s">
        <v>156</v>
      </c>
      <c r="D29" s="10">
        <v>0.10416666666666667</v>
      </c>
      <c r="E29" s="27">
        <v>1</v>
      </c>
      <c r="F29" s="12">
        <f t="shared" si="3"/>
        <v>0.8958333333333334</v>
      </c>
      <c r="G29" s="12">
        <f t="shared" si="0"/>
        <v>0.6665</v>
      </c>
      <c r="H29" s="10">
        <v>0.06833467741935484</v>
      </c>
      <c r="I29" s="10">
        <v>0.4883</v>
      </c>
      <c r="J29" s="9">
        <v>0.6809</v>
      </c>
      <c r="K29" s="14">
        <f t="shared" si="1"/>
        <v>0.7492346774193548</v>
      </c>
      <c r="L29" s="10">
        <f t="shared" si="2"/>
        <v>-0.2609346774193548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8"/>
      <c r="B30" s="34" t="s">
        <v>178</v>
      </c>
      <c r="C30" s="35"/>
      <c r="D30" s="10"/>
      <c r="E30" s="11"/>
      <c r="F30" s="12"/>
      <c r="G30" s="12"/>
      <c r="H30" s="10"/>
      <c r="I30" s="10"/>
      <c r="J30" s="9"/>
      <c r="K30" s="14">
        <f t="shared" si="1"/>
        <v>0</v>
      </c>
      <c r="L30" s="10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1.5">
      <c r="A31" s="8" t="s">
        <v>30</v>
      </c>
      <c r="B31" s="6" t="s">
        <v>6</v>
      </c>
      <c r="C31" s="6" t="s">
        <v>5</v>
      </c>
      <c r="D31" s="10">
        <v>5.66</v>
      </c>
      <c r="E31" s="11">
        <v>10</v>
      </c>
      <c r="F31" s="12">
        <f t="shared" si="3"/>
        <v>4.34</v>
      </c>
      <c r="G31" s="12">
        <f t="shared" si="0"/>
        <v>3.22896</v>
      </c>
      <c r="H31" s="17">
        <v>6.310670026881719</v>
      </c>
      <c r="I31" s="17">
        <v>18.362368387096772</v>
      </c>
      <c r="J31" s="9">
        <v>6.33</v>
      </c>
      <c r="K31" s="14">
        <f t="shared" si="1"/>
        <v>12.640670026881718</v>
      </c>
      <c r="L31" s="10">
        <f t="shared" si="2"/>
        <v>5.721698360215054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1.5">
      <c r="A32" s="8" t="s">
        <v>31</v>
      </c>
      <c r="B32" s="6" t="s">
        <v>9</v>
      </c>
      <c r="C32" s="6" t="s">
        <v>10</v>
      </c>
      <c r="D32" s="10">
        <v>3.54</v>
      </c>
      <c r="E32" s="11">
        <v>5</v>
      </c>
      <c r="F32" s="12">
        <f t="shared" si="3"/>
        <v>1.46</v>
      </c>
      <c r="G32" s="12">
        <f t="shared" si="0"/>
        <v>1.08624</v>
      </c>
      <c r="H32" s="10">
        <v>4.960217069892471</v>
      </c>
      <c r="I32" s="10">
        <v>8.09917559139785</v>
      </c>
      <c r="J32" s="9">
        <v>2.487</v>
      </c>
      <c r="K32" s="14">
        <f t="shared" si="1"/>
        <v>7.447217069892471</v>
      </c>
      <c r="L32" s="10">
        <f t="shared" si="2"/>
        <v>0.6519585215053798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8" t="s">
        <v>32</v>
      </c>
      <c r="B33" s="6" t="s">
        <v>95</v>
      </c>
      <c r="C33" s="6" t="s">
        <v>94</v>
      </c>
      <c r="D33" s="10">
        <v>1.44</v>
      </c>
      <c r="E33" s="11">
        <v>5</v>
      </c>
      <c r="F33" s="12">
        <f t="shared" si="3"/>
        <v>3.56</v>
      </c>
      <c r="G33" s="12">
        <f t="shared" si="0"/>
        <v>2.64864</v>
      </c>
      <c r="H33" s="10">
        <v>1.3034301075268815</v>
      </c>
      <c r="I33" s="10">
        <v>4.134567741935484</v>
      </c>
      <c r="J33" s="9">
        <v>0.344</v>
      </c>
      <c r="K33" s="14">
        <f t="shared" si="1"/>
        <v>1.6474301075268816</v>
      </c>
      <c r="L33" s="10">
        <f t="shared" si="2"/>
        <v>2.4871376344086027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8" t="s">
        <v>33</v>
      </c>
      <c r="B34" s="15" t="s">
        <v>126</v>
      </c>
      <c r="C34" s="15" t="s">
        <v>125</v>
      </c>
      <c r="D34" s="10">
        <v>0.61</v>
      </c>
      <c r="E34" s="26">
        <v>2</v>
      </c>
      <c r="F34" s="12">
        <f t="shared" si="3"/>
        <v>1.3900000000000001</v>
      </c>
      <c r="G34" s="12">
        <f t="shared" si="0"/>
        <v>1.0341600000000002</v>
      </c>
      <c r="H34" s="17">
        <v>0.6152392473118279</v>
      </c>
      <c r="I34" s="17">
        <v>2.4224553763440864</v>
      </c>
      <c r="J34" s="9">
        <v>0.018</v>
      </c>
      <c r="K34" s="14">
        <f t="shared" si="1"/>
        <v>0.6332392473118279</v>
      </c>
      <c r="L34" s="10">
        <f t="shared" si="2"/>
        <v>1.7892161290322584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8" t="s">
        <v>34</v>
      </c>
      <c r="B35" s="6" t="s">
        <v>43</v>
      </c>
      <c r="C35" s="6" t="s">
        <v>135</v>
      </c>
      <c r="D35" s="10">
        <v>0.64</v>
      </c>
      <c r="E35" s="25">
        <v>2</v>
      </c>
      <c r="F35" s="12">
        <f t="shared" si="3"/>
        <v>1.3599999999999999</v>
      </c>
      <c r="G35" s="12">
        <f t="shared" si="0"/>
        <v>1.01184</v>
      </c>
      <c r="H35" s="10">
        <v>0.6886129032258065</v>
      </c>
      <c r="I35" s="10">
        <v>2.382342634408602</v>
      </c>
      <c r="J35" s="9">
        <v>0.1145</v>
      </c>
      <c r="K35" s="14">
        <f t="shared" si="1"/>
        <v>0.8031129032258065</v>
      </c>
      <c r="L35" s="10">
        <f t="shared" si="2"/>
        <v>1.5792297311827954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1.5">
      <c r="A36" s="8" t="s">
        <v>35</v>
      </c>
      <c r="B36" s="6" t="s">
        <v>136</v>
      </c>
      <c r="C36" s="6" t="s">
        <v>137</v>
      </c>
      <c r="D36" s="10">
        <v>1.24</v>
      </c>
      <c r="E36" s="25">
        <v>2.5</v>
      </c>
      <c r="F36" s="12">
        <f t="shared" si="3"/>
        <v>1.26</v>
      </c>
      <c r="G36" s="12">
        <f t="shared" si="0"/>
        <v>0.93744</v>
      </c>
      <c r="H36" s="10">
        <v>1.6741948924731183</v>
      </c>
      <c r="I36" s="10">
        <v>3.8692441935483872</v>
      </c>
      <c r="J36" s="9">
        <v>0.282</v>
      </c>
      <c r="K36" s="14">
        <f t="shared" si="1"/>
        <v>1.9561948924731183</v>
      </c>
      <c r="L36" s="10">
        <f t="shared" si="2"/>
        <v>1.913049301075269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8" t="s">
        <v>36</v>
      </c>
      <c r="B37" s="6" t="s">
        <v>138</v>
      </c>
      <c r="C37" s="6" t="s">
        <v>139</v>
      </c>
      <c r="D37" s="10">
        <v>0.06</v>
      </c>
      <c r="E37" s="25">
        <v>1</v>
      </c>
      <c r="F37" s="12">
        <f t="shared" si="3"/>
        <v>0.94</v>
      </c>
      <c r="G37" s="12">
        <f t="shared" si="0"/>
        <v>0.69936</v>
      </c>
      <c r="H37" s="17">
        <v>0.042674731182795696</v>
      </c>
      <c r="I37" s="17">
        <v>0.044097000000000004</v>
      </c>
      <c r="J37" s="9">
        <v>0.009</v>
      </c>
      <c r="K37" s="14">
        <f t="shared" si="1"/>
        <v>0.0516747311827957</v>
      </c>
      <c r="L37" s="10">
        <f t="shared" si="2"/>
        <v>-0.0075777311827956925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8" t="s">
        <v>60</v>
      </c>
      <c r="B38" s="6" t="s">
        <v>162</v>
      </c>
      <c r="C38" s="6" t="s">
        <v>161</v>
      </c>
      <c r="D38" s="10">
        <v>0.7</v>
      </c>
      <c r="E38" s="11"/>
      <c r="F38" s="12">
        <f t="shared" si="3"/>
        <v>-0.7</v>
      </c>
      <c r="G38" s="12">
        <f t="shared" si="0"/>
        <v>-0.5207999999999999</v>
      </c>
      <c r="H38" s="10">
        <v>0.5549395161290323</v>
      </c>
      <c r="I38" s="10">
        <v>0.629428</v>
      </c>
      <c r="J38" s="9">
        <v>0.0222</v>
      </c>
      <c r="K38" s="14">
        <f t="shared" si="1"/>
        <v>0.5771395161290322</v>
      </c>
      <c r="L38" s="10">
        <f t="shared" si="2"/>
        <v>0.05228848387096774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8" t="s">
        <v>61</v>
      </c>
      <c r="B39" s="15" t="s">
        <v>128</v>
      </c>
      <c r="C39" s="15" t="s">
        <v>127</v>
      </c>
      <c r="D39" s="10">
        <v>0.17</v>
      </c>
      <c r="E39" s="26">
        <v>1</v>
      </c>
      <c r="F39" s="12">
        <f t="shared" si="3"/>
        <v>0.83</v>
      </c>
      <c r="G39" s="12">
        <f t="shared" si="0"/>
        <v>0.61752</v>
      </c>
      <c r="H39" s="10">
        <v>0.052134408602150545</v>
      </c>
      <c r="I39" s="10">
        <v>0.05489596774193549</v>
      </c>
      <c r="J39" s="9">
        <v>0.0145</v>
      </c>
      <c r="K39" s="14">
        <f t="shared" si="1"/>
        <v>0.06663440860215054</v>
      </c>
      <c r="L39" s="10">
        <f t="shared" si="2"/>
        <v>-0.011738440860215055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8" t="s">
        <v>62</v>
      </c>
      <c r="B40" s="15" t="s">
        <v>163</v>
      </c>
      <c r="C40" s="15" t="s">
        <v>192</v>
      </c>
      <c r="D40" s="10">
        <v>0</v>
      </c>
      <c r="E40" s="26">
        <v>1</v>
      </c>
      <c r="F40" s="12">
        <f t="shared" si="3"/>
        <v>1</v>
      </c>
      <c r="G40" s="12">
        <f t="shared" si="0"/>
        <v>0.744</v>
      </c>
      <c r="H40" s="14"/>
      <c r="I40" s="14"/>
      <c r="J40" s="9">
        <v>0.0135</v>
      </c>
      <c r="K40" s="14">
        <f t="shared" si="1"/>
        <v>0.0135</v>
      </c>
      <c r="L40" s="10">
        <f t="shared" si="2"/>
        <v>-0.0135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8"/>
      <c r="B41" s="34" t="s">
        <v>179</v>
      </c>
      <c r="C41" s="35"/>
      <c r="D41" s="10"/>
      <c r="E41" s="11"/>
      <c r="F41" s="12"/>
      <c r="G41" s="12"/>
      <c r="H41" s="10"/>
      <c r="I41" s="10"/>
      <c r="J41" s="9"/>
      <c r="K41" s="14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8" t="s">
        <v>63</v>
      </c>
      <c r="B42" s="6" t="s">
        <v>89</v>
      </c>
      <c r="C42" s="6" t="s">
        <v>88</v>
      </c>
      <c r="D42" s="10">
        <v>3.9</v>
      </c>
      <c r="E42" s="25">
        <v>20</v>
      </c>
      <c r="F42" s="12">
        <f t="shared" si="3"/>
        <v>16.1</v>
      </c>
      <c r="G42" s="12">
        <f t="shared" si="0"/>
        <v>11.9784</v>
      </c>
      <c r="H42" s="10">
        <v>6.552095430107525</v>
      </c>
      <c r="I42" s="10">
        <v>8.99009801075269</v>
      </c>
      <c r="J42" s="9">
        <v>0.617</v>
      </c>
      <c r="K42" s="14">
        <f t="shared" si="1"/>
        <v>7.169095430107525</v>
      </c>
      <c r="L42" s="10">
        <f t="shared" si="2"/>
        <v>1.8210025806451657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8" t="s">
        <v>64</v>
      </c>
      <c r="B43" s="6" t="s">
        <v>163</v>
      </c>
      <c r="C43" s="6" t="s">
        <v>165</v>
      </c>
      <c r="D43" s="10">
        <v>0</v>
      </c>
      <c r="E43" s="11">
        <v>5</v>
      </c>
      <c r="F43" s="12">
        <f t="shared" si="3"/>
        <v>5</v>
      </c>
      <c r="G43" s="12">
        <f t="shared" si="0"/>
        <v>3.72</v>
      </c>
      <c r="H43" s="10"/>
      <c r="I43" s="10"/>
      <c r="J43" s="9">
        <v>0.385</v>
      </c>
      <c r="K43" s="14">
        <f t="shared" si="1"/>
        <v>0.385</v>
      </c>
      <c r="L43" s="10">
        <f t="shared" si="2"/>
        <v>-0.385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8" t="s">
        <v>65</v>
      </c>
      <c r="B44" s="6" t="s">
        <v>164</v>
      </c>
      <c r="C44" s="6" t="s">
        <v>166</v>
      </c>
      <c r="D44" s="10">
        <v>0.07</v>
      </c>
      <c r="E44" s="25">
        <v>1</v>
      </c>
      <c r="F44" s="12">
        <f t="shared" si="3"/>
        <v>0.9299999999999999</v>
      </c>
      <c r="G44" s="12">
        <f t="shared" si="0"/>
        <v>0.69192</v>
      </c>
      <c r="H44" s="10">
        <v>0.08633870967741936</v>
      </c>
      <c r="I44" s="10">
        <v>0.09814</v>
      </c>
      <c r="J44" s="9">
        <v>0.81</v>
      </c>
      <c r="K44" s="14">
        <f t="shared" si="1"/>
        <v>0.8963387096774194</v>
      </c>
      <c r="L44" s="10">
        <f t="shared" si="2"/>
        <v>-0.7981987096774193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8"/>
      <c r="B45" s="45" t="s">
        <v>176</v>
      </c>
      <c r="C45" s="46"/>
      <c r="D45" s="10"/>
      <c r="E45" s="11"/>
      <c r="F45" s="12"/>
      <c r="G45" s="12"/>
      <c r="H45" s="10"/>
      <c r="I45" s="10"/>
      <c r="J45" s="9"/>
      <c r="K45" s="14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8" t="s">
        <v>66</v>
      </c>
      <c r="B46" s="6" t="s">
        <v>147</v>
      </c>
      <c r="C46" s="6" t="s">
        <v>148</v>
      </c>
      <c r="D46" s="10">
        <v>0.37125</v>
      </c>
      <c r="E46" s="25">
        <v>1</v>
      </c>
      <c r="F46" s="12">
        <f t="shared" si="3"/>
        <v>0.6287499999999999</v>
      </c>
      <c r="G46" s="12">
        <f t="shared" si="0"/>
        <v>0.46779</v>
      </c>
      <c r="H46" s="10">
        <v>0.30252150537634404</v>
      </c>
      <c r="I46" s="10">
        <v>0.6783997311827957</v>
      </c>
      <c r="J46" s="9">
        <v>0.01</v>
      </c>
      <c r="K46" s="14">
        <f t="shared" si="1"/>
        <v>0.31252150537634404</v>
      </c>
      <c r="L46" s="10">
        <f t="shared" si="2"/>
        <v>0.3658782258064517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8" t="s">
        <v>67</v>
      </c>
      <c r="B47" s="6" t="s">
        <v>59</v>
      </c>
      <c r="C47" s="6" t="s">
        <v>58</v>
      </c>
      <c r="D47" s="10">
        <v>2.0745833333333334</v>
      </c>
      <c r="E47" s="25">
        <v>5</v>
      </c>
      <c r="F47" s="12">
        <f t="shared" si="3"/>
        <v>2.9254166666666666</v>
      </c>
      <c r="G47" s="12">
        <f t="shared" si="0"/>
        <v>2.17651</v>
      </c>
      <c r="H47" s="10">
        <v>2.318864247311829</v>
      </c>
      <c r="I47" s="10">
        <v>4.375261999999999</v>
      </c>
      <c r="J47" s="9">
        <v>0.045</v>
      </c>
      <c r="K47" s="14">
        <f t="shared" si="1"/>
        <v>2.3638642473118288</v>
      </c>
      <c r="L47" s="10">
        <f t="shared" si="2"/>
        <v>2.0113977526881706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8" t="s">
        <v>68</v>
      </c>
      <c r="B48" s="15" t="s">
        <v>122</v>
      </c>
      <c r="C48" s="15" t="s">
        <v>121</v>
      </c>
      <c r="D48" s="10">
        <v>0.19499999999999998</v>
      </c>
      <c r="E48" s="26">
        <v>1</v>
      </c>
      <c r="F48" s="12">
        <f t="shared" si="3"/>
        <v>0.805</v>
      </c>
      <c r="G48" s="12">
        <f t="shared" si="0"/>
        <v>0.59892</v>
      </c>
      <c r="H48" s="10">
        <v>0.13930645161290323</v>
      </c>
      <c r="I48" s="10">
        <v>0.23792849462365592</v>
      </c>
      <c r="J48" s="9">
        <v>0.015</v>
      </c>
      <c r="K48" s="14">
        <f t="shared" si="1"/>
        <v>0.15430645161290324</v>
      </c>
      <c r="L48" s="10">
        <f t="shared" si="2"/>
        <v>0.08362204301075268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8" t="s">
        <v>69</v>
      </c>
      <c r="B49" s="6" t="s">
        <v>151</v>
      </c>
      <c r="C49" s="6" t="s">
        <v>140</v>
      </c>
      <c r="D49" s="10">
        <v>0.6645833333333333</v>
      </c>
      <c r="E49" s="25">
        <v>10</v>
      </c>
      <c r="F49" s="12">
        <f t="shared" si="3"/>
        <v>9.335416666666667</v>
      </c>
      <c r="G49" s="12">
        <f t="shared" si="0"/>
        <v>6.94555</v>
      </c>
      <c r="H49" s="10">
        <v>0.46469489247311824</v>
      </c>
      <c r="I49" s="10">
        <v>0.806393</v>
      </c>
      <c r="J49" s="9">
        <v>0.02</v>
      </c>
      <c r="K49" s="14">
        <f t="shared" si="1"/>
        <v>0.48469489247311826</v>
      </c>
      <c r="L49" s="10">
        <f t="shared" si="2"/>
        <v>0.32169810752688177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8" t="s">
        <v>70</v>
      </c>
      <c r="B50" s="6" t="s">
        <v>133</v>
      </c>
      <c r="C50" s="6" t="s">
        <v>134</v>
      </c>
      <c r="D50" s="10">
        <v>0.25166666666666665</v>
      </c>
      <c r="E50" s="25">
        <v>1</v>
      </c>
      <c r="F50" s="12">
        <f t="shared" si="3"/>
        <v>0.7483333333333333</v>
      </c>
      <c r="G50" s="12">
        <f t="shared" si="0"/>
        <v>0.55676</v>
      </c>
      <c r="H50" s="10">
        <v>0.24740322580645158</v>
      </c>
      <c r="I50" s="10">
        <v>0.536049</v>
      </c>
      <c r="J50" s="9">
        <v>0.025</v>
      </c>
      <c r="K50" s="14">
        <f t="shared" si="1"/>
        <v>0.2724032258064516</v>
      </c>
      <c r="L50" s="10">
        <f t="shared" si="2"/>
        <v>0.2636457741935484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8" t="s">
        <v>71</v>
      </c>
      <c r="B51" s="15" t="s">
        <v>124</v>
      </c>
      <c r="C51" s="15" t="s">
        <v>123</v>
      </c>
      <c r="D51" s="10">
        <v>0.38458333333333333</v>
      </c>
      <c r="E51" s="26">
        <v>1</v>
      </c>
      <c r="F51" s="12">
        <f t="shared" si="3"/>
        <v>0.6154166666666667</v>
      </c>
      <c r="G51" s="12">
        <f t="shared" si="0"/>
        <v>0.45787000000000005</v>
      </c>
      <c r="H51" s="10">
        <v>0.2974435483870968</v>
      </c>
      <c r="I51" s="10">
        <v>0.8370410752688172</v>
      </c>
      <c r="J51" s="9">
        <v>0.065</v>
      </c>
      <c r="K51" s="14">
        <f t="shared" si="1"/>
        <v>0.3624435483870968</v>
      </c>
      <c r="L51" s="10">
        <f t="shared" si="2"/>
        <v>0.4745975268817204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8" t="s">
        <v>72</v>
      </c>
      <c r="B52" s="6" t="s">
        <v>143</v>
      </c>
      <c r="C52" s="6" t="s">
        <v>144</v>
      </c>
      <c r="D52" s="10">
        <v>0.26166666666666666</v>
      </c>
      <c r="E52" s="25">
        <v>2</v>
      </c>
      <c r="F52" s="12">
        <f t="shared" si="3"/>
        <v>1.7383333333333333</v>
      </c>
      <c r="G52" s="12">
        <f t="shared" si="0"/>
        <v>1.29332</v>
      </c>
      <c r="H52" s="10">
        <v>0.2818037634408602</v>
      </c>
      <c r="I52" s="10">
        <v>0.7937735483870968</v>
      </c>
      <c r="J52" s="9">
        <v>0.01</v>
      </c>
      <c r="K52" s="14">
        <f t="shared" si="1"/>
        <v>0.29180376344086023</v>
      </c>
      <c r="L52" s="10">
        <f t="shared" si="2"/>
        <v>0.5019697849462366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8" t="s">
        <v>73</v>
      </c>
      <c r="B53" s="6" t="s">
        <v>45</v>
      </c>
      <c r="C53" s="6" t="s">
        <v>44</v>
      </c>
      <c r="D53" s="25">
        <v>0.344</v>
      </c>
      <c r="E53" s="25">
        <v>2</v>
      </c>
      <c r="F53" s="12">
        <f t="shared" si="3"/>
        <v>1.6560000000000001</v>
      </c>
      <c r="G53" s="12">
        <f t="shared" si="0"/>
        <v>1.232064</v>
      </c>
      <c r="H53" s="10">
        <v>0.850057795698925</v>
      </c>
      <c r="I53" s="10">
        <v>1.960334247311828</v>
      </c>
      <c r="J53" s="9">
        <v>0.06</v>
      </c>
      <c r="K53" s="14">
        <f t="shared" si="1"/>
        <v>0.9100577956989251</v>
      </c>
      <c r="L53" s="10">
        <f t="shared" si="2"/>
        <v>1.0502764516129028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8" t="s">
        <v>90</v>
      </c>
      <c r="B54" s="6" t="s">
        <v>40</v>
      </c>
      <c r="C54" s="6" t="s">
        <v>39</v>
      </c>
      <c r="D54" s="25">
        <v>0.062</v>
      </c>
      <c r="E54" s="25">
        <v>1</v>
      </c>
      <c r="F54" s="12">
        <f t="shared" si="3"/>
        <v>0.938</v>
      </c>
      <c r="G54" s="12">
        <f t="shared" si="0"/>
        <v>0.697872</v>
      </c>
      <c r="H54" s="10">
        <v>0.2020241935483871</v>
      </c>
      <c r="I54" s="10">
        <v>0.473012</v>
      </c>
      <c r="J54" s="9">
        <v>0.02</v>
      </c>
      <c r="K54" s="14">
        <f t="shared" si="1"/>
        <v>0.2220241935483871</v>
      </c>
      <c r="L54" s="10">
        <f t="shared" si="2"/>
        <v>0.2509878064516129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8" t="s">
        <v>112</v>
      </c>
      <c r="B55" s="6" t="s">
        <v>42</v>
      </c>
      <c r="C55" s="6" t="s">
        <v>41</v>
      </c>
      <c r="D55" s="25">
        <v>0.24</v>
      </c>
      <c r="E55" s="25">
        <v>2</v>
      </c>
      <c r="F55" s="12">
        <f t="shared" si="3"/>
        <v>1.76</v>
      </c>
      <c r="G55" s="12">
        <f t="shared" si="0"/>
        <v>1.3094400000000002</v>
      </c>
      <c r="H55" s="10">
        <v>0.3462997311827958</v>
      </c>
      <c r="I55" s="10">
        <v>1.1816881720430108</v>
      </c>
      <c r="J55" s="9">
        <v>0.03</v>
      </c>
      <c r="K55" s="14">
        <f t="shared" si="1"/>
        <v>0.3762997311827958</v>
      </c>
      <c r="L55" s="10">
        <f t="shared" si="2"/>
        <v>0.805388440860215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8"/>
      <c r="B56" s="34" t="s">
        <v>181</v>
      </c>
      <c r="C56" s="35"/>
      <c r="D56" s="10"/>
      <c r="E56" s="11"/>
      <c r="F56" s="12"/>
      <c r="G56" s="12"/>
      <c r="H56" s="10"/>
      <c r="I56" s="10"/>
      <c r="J56" s="9"/>
      <c r="K56" s="14"/>
      <c r="L56" s="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8" t="s">
        <v>113</v>
      </c>
      <c r="B57" s="6" t="s">
        <v>57</v>
      </c>
      <c r="C57" s="6" t="s">
        <v>56</v>
      </c>
      <c r="D57" s="25">
        <v>2.22</v>
      </c>
      <c r="E57" s="25">
        <v>10</v>
      </c>
      <c r="F57" s="12">
        <f t="shared" si="3"/>
        <v>7.779999999999999</v>
      </c>
      <c r="G57" s="12">
        <f t="shared" si="0"/>
        <v>5.788319999999999</v>
      </c>
      <c r="H57" s="10">
        <v>8.720860887096777</v>
      </c>
      <c r="I57" s="10">
        <v>23.887554247311837</v>
      </c>
      <c r="J57" s="9">
        <v>0.27611</v>
      </c>
      <c r="K57" s="14">
        <f t="shared" si="1"/>
        <v>8.996970887096776</v>
      </c>
      <c r="L57" s="10">
        <f t="shared" si="2"/>
        <v>14.89058336021506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1.5">
      <c r="A58" s="8" t="s">
        <v>114</v>
      </c>
      <c r="B58" s="6" t="s">
        <v>48</v>
      </c>
      <c r="C58" s="6" t="s">
        <v>49</v>
      </c>
      <c r="D58" s="25">
        <v>0.137</v>
      </c>
      <c r="E58" s="25">
        <v>2</v>
      </c>
      <c r="F58" s="12">
        <f t="shared" si="3"/>
        <v>1.863</v>
      </c>
      <c r="G58" s="12">
        <f t="shared" si="0"/>
        <v>1.3860720000000002</v>
      </c>
      <c r="H58" s="10">
        <v>0.2900698924731182</v>
      </c>
      <c r="I58" s="10">
        <v>1.0140865053763441</v>
      </c>
      <c r="J58" s="9">
        <v>0.02023</v>
      </c>
      <c r="K58" s="14">
        <f t="shared" si="1"/>
        <v>0.31029989247311823</v>
      </c>
      <c r="L58" s="10">
        <f t="shared" si="2"/>
        <v>0.703786612903226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 customHeight="1">
      <c r="A59" s="8" t="s">
        <v>115</v>
      </c>
      <c r="B59" s="6" t="s">
        <v>51</v>
      </c>
      <c r="C59" s="6" t="s">
        <v>50</v>
      </c>
      <c r="D59" s="25">
        <v>0.166</v>
      </c>
      <c r="E59" s="25">
        <v>2</v>
      </c>
      <c r="F59" s="12">
        <f t="shared" si="3"/>
        <v>1.834</v>
      </c>
      <c r="G59" s="12">
        <f t="shared" si="0"/>
        <v>1.3644960000000002</v>
      </c>
      <c r="H59" s="10">
        <v>0.5665819892473117</v>
      </c>
      <c r="I59" s="10">
        <v>1.814914516129032</v>
      </c>
      <c r="J59" s="9">
        <v>0.0147</v>
      </c>
      <c r="K59" s="14">
        <f t="shared" si="1"/>
        <v>0.5812819892473118</v>
      </c>
      <c r="L59" s="10">
        <f t="shared" si="2"/>
        <v>1.2336325268817203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8" t="s">
        <v>116</v>
      </c>
      <c r="B60" s="6" t="s">
        <v>53</v>
      </c>
      <c r="C60" s="6" t="s">
        <v>52</v>
      </c>
      <c r="D60" s="25">
        <v>0.26</v>
      </c>
      <c r="E60" s="25">
        <v>5.8</v>
      </c>
      <c r="F60" s="12">
        <f t="shared" si="3"/>
        <v>5.54</v>
      </c>
      <c r="G60" s="12">
        <f t="shared" si="0"/>
        <v>4.12176</v>
      </c>
      <c r="H60" s="10">
        <v>0.6917096774193549</v>
      </c>
      <c r="I60" s="10">
        <v>1.781142580645161</v>
      </c>
      <c r="J60" s="9">
        <v>0.0389</v>
      </c>
      <c r="K60" s="14">
        <f t="shared" si="1"/>
        <v>0.7306096774193549</v>
      </c>
      <c r="L60" s="10">
        <f t="shared" si="2"/>
        <v>1.0505329032258062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8" t="s">
        <v>117</v>
      </c>
      <c r="B61" s="6" t="s">
        <v>55</v>
      </c>
      <c r="C61" s="6" t="s">
        <v>54</v>
      </c>
      <c r="D61" s="25">
        <v>0.18</v>
      </c>
      <c r="E61" s="25">
        <v>3</v>
      </c>
      <c r="F61" s="12">
        <f t="shared" si="3"/>
        <v>2.82</v>
      </c>
      <c r="G61" s="12">
        <f t="shared" si="0"/>
        <v>2.09808</v>
      </c>
      <c r="H61" s="10">
        <v>0.6907177419354839</v>
      </c>
      <c r="I61" s="10">
        <v>1.7546127419354838</v>
      </c>
      <c r="J61" s="9">
        <v>0.034</v>
      </c>
      <c r="K61" s="14">
        <f t="shared" si="1"/>
        <v>0.7247177419354839</v>
      </c>
      <c r="L61" s="10">
        <f t="shared" si="2"/>
        <v>1.0298949999999998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8" t="s">
        <v>118</v>
      </c>
      <c r="B62" s="6" t="s">
        <v>75</v>
      </c>
      <c r="C62" s="6" t="s">
        <v>74</v>
      </c>
      <c r="D62" s="25">
        <v>0.086</v>
      </c>
      <c r="E62" s="25">
        <v>3</v>
      </c>
      <c r="F62" s="12">
        <f t="shared" si="3"/>
        <v>2.914</v>
      </c>
      <c r="G62" s="12">
        <f t="shared" si="0"/>
        <v>2.168016</v>
      </c>
      <c r="H62" s="10">
        <v>0.26878629032258067</v>
      </c>
      <c r="I62" s="10">
        <v>0.7780844086021504</v>
      </c>
      <c r="J62" s="9">
        <v>0.0061</v>
      </c>
      <c r="K62" s="14">
        <f t="shared" si="1"/>
        <v>0.27488629032258066</v>
      </c>
      <c r="L62" s="10">
        <f t="shared" si="2"/>
        <v>0.5031981182795697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8" t="s">
        <v>119</v>
      </c>
      <c r="B63" s="6" t="s">
        <v>77</v>
      </c>
      <c r="C63" s="6" t="s">
        <v>76</v>
      </c>
      <c r="D63" s="25">
        <v>0.109</v>
      </c>
      <c r="E63" s="25">
        <v>2</v>
      </c>
      <c r="F63" s="12">
        <f t="shared" si="3"/>
        <v>1.891</v>
      </c>
      <c r="G63" s="12">
        <f t="shared" si="0"/>
        <v>1.406904</v>
      </c>
      <c r="H63" s="10">
        <v>0.29120026881720434</v>
      </c>
      <c r="I63" s="10">
        <v>1.0448322580645162</v>
      </c>
      <c r="J63" s="9">
        <v>0.0031</v>
      </c>
      <c r="K63" s="14">
        <f t="shared" si="1"/>
        <v>0.29430026881720434</v>
      </c>
      <c r="L63" s="10">
        <f t="shared" si="2"/>
        <v>0.7505319892473119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8" t="s">
        <v>120</v>
      </c>
      <c r="B64" s="6" t="s">
        <v>87</v>
      </c>
      <c r="C64" s="6" t="s">
        <v>86</v>
      </c>
      <c r="D64" s="47" t="s">
        <v>195</v>
      </c>
      <c r="E64" s="48"/>
      <c r="F64" s="12"/>
      <c r="G64" s="12"/>
      <c r="H64" s="10">
        <v>0.29120026881720434</v>
      </c>
      <c r="I64" s="10">
        <v>1.0448322580645162</v>
      </c>
      <c r="J64" s="9">
        <v>0.01388</v>
      </c>
      <c r="K64" s="14">
        <f t="shared" si="1"/>
        <v>0.30508026881720435</v>
      </c>
      <c r="L64" s="10">
        <f t="shared" si="2"/>
        <v>0.7397519892473119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1.5">
      <c r="A65" s="8" t="s">
        <v>152</v>
      </c>
      <c r="B65" s="6" t="s">
        <v>149</v>
      </c>
      <c r="C65" s="6" t="s">
        <v>93</v>
      </c>
      <c r="D65" s="25">
        <v>0.121</v>
      </c>
      <c r="E65" s="25">
        <v>3</v>
      </c>
      <c r="F65" s="12">
        <f t="shared" si="3"/>
        <v>2.879</v>
      </c>
      <c r="G65" s="12">
        <f t="shared" si="0"/>
        <v>2.141976</v>
      </c>
      <c r="H65" s="10">
        <v>0.2936989247311828</v>
      </c>
      <c r="I65" s="10">
        <v>0.8495493548387096</v>
      </c>
      <c r="J65" s="9">
        <v>0.0071</v>
      </c>
      <c r="K65" s="14">
        <f t="shared" si="1"/>
        <v>0.3007989247311828</v>
      </c>
      <c r="L65" s="10">
        <f t="shared" si="2"/>
        <v>0.5487504301075268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8" t="s">
        <v>157</v>
      </c>
      <c r="B66" s="6" t="s">
        <v>83</v>
      </c>
      <c r="C66" s="6" t="s">
        <v>82</v>
      </c>
      <c r="D66" s="25">
        <v>0.235</v>
      </c>
      <c r="E66" s="25">
        <v>3</v>
      </c>
      <c r="F66" s="12">
        <f t="shared" si="3"/>
        <v>2.765</v>
      </c>
      <c r="G66" s="12">
        <f t="shared" si="0"/>
        <v>2.0571599999999997</v>
      </c>
      <c r="H66" s="10">
        <v>0.6336209677419354</v>
      </c>
      <c r="I66" s="10">
        <v>1.985012311827957</v>
      </c>
      <c r="J66" s="9">
        <v>0.04026</v>
      </c>
      <c r="K66" s="14">
        <f t="shared" si="1"/>
        <v>0.6738809677419354</v>
      </c>
      <c r="L66" s="10">
        <f t="shared" si="2"/>
        <v>1.3111313440860215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12" ht="15.75">
      <c r="A67" s="8" t="s">
        <v>158</v>
      </c>
      <c r="B67" s="15" t="s">
        <v>107</v>
      </c>
      <c r="C67" s="15" t="s">
        <v>106</v>
      </c>
      <c r="D67" s="26">
        <v>0.107</v>
      </c>
      <c r="E67" s="26">
        <v>2</v>
      </c>
      <c r="F67" s="12">
        <f t="shared" si="3"/>
        <v>1.893</v>
      </c>
      <c r="G67" s="12">
        <f t="shared" si="0"/>
        <v>1.408392</v>
      </c>
      <c r="H67" s="10">
        <v>0.30223387096774196</v>
      </c>
      <c r="I67" s="10">
        <v>1.1035260752688172</v>
      </c>
      <c r="J67" s="18">
        <v>0.02856</v>
      </c>
      <c r="K67" s="14">
        <f t="shared" si="1"/>
        <v>0.33079387096774193</v>
      </c>
      <c r="L67" s="10">
        <f t="shared" si="2"/>
        <v>0.7727322043010753</v>
      </c>
    </row>
    <row r="68" spans="1:12" ht="15.75">
      <c r="A68" s="8" t="s">
        <v>167</v>
      </c>
      <c r="B68" s="15" t="s">
        <v>111</v>
      </c>
      <c r="C68" s="15" t="s">
        <v>110</v>
      </c>
      <c r="D68" s="26">
        <v>0.124</v>
      </c>
      <c r="E68" s="26">
        <v>3</v>
      </c>
      <c r="F68" s="12">
        <f t="shared" si="3"/>
        <v>2.876</v>
      </c>
      <c r="G68" s="12">
        <f t="shared" si="0"/>
        <v>2.1397440000000003</v>
      </c>
      <c r="H68" s="10">
        <v>0.35513037634408606</v>
      </c>
      <c r="I68" s="10">
        <v>1.4125647849462366</v>
      </c>
      <c r="J68" s="18">
        <v>0.005</v>
      </c>
      <c r="K68" s="14">
        <f t="shared" si="1"/>
        <v>0.36013037634408607</v>
      </c>
      <c r="L68" s="10">
        <f t="shared" si="2"/>
        <v>1.0524344086021507</v>
      </c>
    </row>
    <row r="69" spans="1:12" ht="15.75">
      <c r="A69" s="8"/>
      <c r="B69" s="34" t="s">
        <v>182</v>
      </c>
      <c r="C69" s="35"/>
      <c r="D69" s="15"/>
      <c r="E69" s="15"/>
      <c r="F69" s="6"/>
      <c r="G69" s="6"/>
      <c r="H69" s="10"/>
      <c r="I69" s="10"/>
      <c r="J69" s="18"/>
      <c r="K69" s="14"/>
      <c r="L69" s="10"/>
    </row>
    <row r="70" spans="1:24" ht="47.25">
      <c r="A70" s="8" t="s">
        <v>168</v>
      </c>
      <c r="B70" s="6" t="s">
        <v>81</v>
      </c>
      <c r="C70" s="6" t="s">
        <v>80</v>
      </c>
      <c r="D70" s="25">
        <v>1.57</v>
      </c>
      <c r="E70" s="25">
        <v>10</v>
      </c>
      <c r="F70" s="12">
        <f t="shared" si="3"/>
        <v>8.43</v>
      </c>
      <c r="G70" s="12">
        <f>F70*24*31/1000</f>
        <v>6.27192</v>
      </c>
      <c r="H70" s="10">
        <v>5.475709005376342</v>
      </c>
      <c r="I70" s="10">
        <v>13.199951967741933</v>
      </c>
      <c r="J70" s="9">
        <v>0.819</v>
      </c>
      <c r="K70" s="14">
        <f t="shared" si="1"/>
        <v>6.294709005376342</v>
      </c>
      <c r="L70" s="10">
        <f t="shared" si="2"/>
        <v>6.905242962365591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8" t="s">
        <v>183</v>
      </c>
      <c r="B71" s="6" t="s">
        <v>79</v>
      </c>
      <c r="C71" s="6" t="s">
        <v>78</v>
      </c>
      <c r="D71" s="25">
        <v>0.19</v>
      </c>
      <c r="E71" s="25">
        <v>2</v>
      </c>
      <c r="F71" s="12">
        <f t="shared" si="3"/>
        <v>1.81</v>
      </c>
      <c r="G71" s="12">
        <f>F71*24*31/1000</f>
        <v>1.3466399999999998</v>
      </c>
      <c r="H71" s="10">
        <v>11.172471774193541</v>
      </c>
      <c r="I71" s="10">
        <v>24.62482132258065</v>
      </c>
      <c r="J71" s="9">
        <v>0.114</v>
      </c>
      <c r="K71" s="14">
        <f t="shared" si="1"/>
        <v>11.286471774193542</v>
      </c>
      <c r="L71" s="10">
        <f t="shared" si="2"/>
        <v>13.338349548387109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8" t="s">
        <v>184</v>
      </c>
      <c r="B72" s="6" t="s">
        <v>47</v>
      </c>
      <c r="C72" s="6" t="s">
        <v>46</v>
      </c>
      <c r="D72" s="25">
        <v>0.19</v>
      </c>
      <c r="E72" s="25">
        <v>2</v>
      </c>
      <c r="F72" s="12">
        <f t="shared" si="3"/>
        <v>1.81</v>
      </c>
      <c r="G72" s="12">
        <f>F72*24*31/1000</f>
        <v>1.3466399999999998</v>
      </c>
      <c r="H72" s="10">
        <v>0.5390725806451612</v>
      </c>
      <c r="I72" s="10">
        <v>1.5378282258064517</v>
      </c>
      <c r="J72" s="9">
        <v>0.02</v>
      </c>
      <c r="K72" s="14">
        <f t="shared" si="1"/>
        <v>0.5590725806451612</v>
      </c>
      <c r="L72" s="10">
        <f t="shared" si="2"/>
        <v>0.9787556451612905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12" ht="15.75">
      <c r="A73" s="8" t="s">
        <v>188</v>
      </c>
      <c r="B73" s="15" t="s">
        <v>109</v>
      </c>
      <c r="C73" s="15" t="s">
        <v>108</v>
      </c>
      <c r="D73" s="26">
        <v>0.086</v>
      </c>
      <c r="E73" s="26">
        <v>2</v>
      </c>
      <c r="F73" s="12">
        <f t="shared" si="3"/>
        <v>1.914</v>
      </c>
      <c r="G73" s="12">
        <f>F73*24*31/1000</f>
        <v>1.4240160000000002</v>
      </c>
      <c r="H73" s="10">
        <v>0.2411760752688172</v>
      </c>
      <c r="I73" s="10">
        <v>0.7050537634408601</v>
      </c>
      <c r="J73" s="18">
        <v>0.005</v>
      </c>
      <c r="K73" s="14">
        <f>H73+J73</f>
        <v>0.2461760752688172</v>
      </c>
      <c r="L73" s="10">
        <f>I73-K73</f>
        <v>0.4588776881720429</v>
      </c>
    </row>
    <row r="74" spans="1:12" ht="15.75">
      <c r="A74" s="42" t="s">
        <v>141</v>
      </c>
      <c r="B74" s="43"/>
      <c r="C74" s="44"/>
      <c r="D74" s="19"/>
      <c r="E74" s="19"/>
      <c r="F74" s="6"/>
      <c r="G74" s="6"/>
      <c r="H74" s="19"/>
      <c r="I74" s="10"/>
      <c r="J74" s="21"/>
      <c r="K74" s="21"/>
      <c r="L74" s="15"/>
    </row>
    <row r="75" spans="1:12" ht="15.75">
      <c r="A75" s="22"/>
      <c r="B75" s="23"/>
      <c r="C75" s="23"/>
      <c r="D75" s="23"/>
      <c r="E75" s="23"/>
      <c r="F75" s="23"/>
      <c r="G75" s="23"/>
      <c r="H75" s="23"/>
      <c r="I75" s="21"/>
      <c r="J75" s="23"/>
      <c r="K75" s="23"/>
      <c r="L75" s="23"/>
    </row>
    <row r="76" spans="1:12" ht="15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.7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2:12" ht="15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 ht="15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2:12" ht="15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2" ht="15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 ht="15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2:12" ht="15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2:12" ht="15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2:12" ht="15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2:12" ht="15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2:12" ht="15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2:12" ht="15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2:12" ht="15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2:12" ht="15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2:12" ht="15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2:12" ht="15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2:12" ht="15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2:12" ht="15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2:12" ht="15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2:12" ht="15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2:12" ht="15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2:12" ht="15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2:12" ht="15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2:12" ht="15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2:12" ht="15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2:12" ht="15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2:12" ht="15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2:12" ht="15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2:12" ht="15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2:12" ht="15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2:12" ht="15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2:12" ht="15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2:12" ht="15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2:12" ht="15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2:12" ht="15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2:12" ht="15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2:12" ht="15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2:12" ht="15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2:12" ht="15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2:12" ht="15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2:12" ht="15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2:12" ht="15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2:12" ht="15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2:12" ht="15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2:12" ht="15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2:12" ht="15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2:12" ht="15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2:12" ht="15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 ht="15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 ht="15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2:12" ht="15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2:12" ht="15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2:12" ht="15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2:12" ht="15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2:12" ht="15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2:12" ht="15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2:12" ht="15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2:12" ht="15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2:12" ht="15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2:12" ht="15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2:12" ht="15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2:12" ht="15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2:12" ht="15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2:12" ht="15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2:12" ht="15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2:12" ht="15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2:12" ht="15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 ht="15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 ht="15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2:12" ht="15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2:12" ht="15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2:12" ht="15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2:12" ht="15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2:12" ht="15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2:12" ht="15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2:12" ht="15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 ht="15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2:12" ht="15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2:12" ht="15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2:12" ht="15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2:12" ht="15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2:12" ht="15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2:12" ht="15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2:12" ht="15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 ht="15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2:12" ht="15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2:12" ht="15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2:12" ht="15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2:12" ht="15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2:12" ht="15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2:12" ht="15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2:12" ht="15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2:12" ht="15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 ht="15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2:12" ht="15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2:12" ht="15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2:12" ht="15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2:12" ht="15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2:12" ht="15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2:12" ht="15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2:12" ht="15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 ht="15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2:12" ht="15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2:12" ht="15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2:12" ht="15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2:12" ht="15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2:12" ht="15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2:12" ht="15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2:12" ht="15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 ht="15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2:12" ht="15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2:12" ht="15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2:12" ht="15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2:12" ht="15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2:12" ht="15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2:12" ht="15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2:12" ht="15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2:12" ht="15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 ht="15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2:12" ht="15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2:12" ht="15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2:12" ht="15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2:12" ht="15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12" ht="15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2:12" ht="15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2:12" ht="15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2:12" ht="15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2:12" ht="15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2:12" ht="15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2:12" ht="15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2:12" ht="15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2:12" ht="15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2:12" ht="15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2:12" ht="15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 ht="15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2:12" ht="15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2:12" ht="15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2:12" ht="15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2:12" ht="15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2:12" ht="15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2:12" ht="15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2:12" ht="15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 ht="15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2:12" ht="15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2:12" ht="15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2:12" ht="15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2:12" ht="15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2:12" ht="15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2:12" ht="15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2:12" ht="15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 ht="15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 ht="15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2:12" ht="15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2:12" ht="15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2:12" ht="15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2:12" ht="15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2:12" ht="15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2:12" ht="15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2:12" ht="15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 ht="15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2:12" ht="15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2:12" ht="15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2:12" ht="15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2:12" ht="15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2:12" ht="15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2:12" ht="15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2:12" ht="15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2:12" ht="15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2:12" ht="15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2:12" ht="15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2:12" ht="15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2:12" ht="15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2:12" ht="15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2:12" ht="15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2:12" ht="15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2:12" ht="15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2:12" ht="15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2:12" ht="15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2:12" ht="15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2:12" ht="15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2:12" ht="15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2:12" ht="15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2:12" ht="15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2:12" ht="15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2:12" ht="15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2:12" ht="15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2:12" ht="15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2:12" ht="15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2:12" ht="15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2:12" ht="15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2:12" ht="15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2:12" ht="15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2:12" ht="15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2:12" ht="15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2:12" ht="15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2:12" ht="15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2:12" ht="15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2:12" ht="15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2:12" ht="15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2:12" ht="15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2:12" ht="15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2:12" ht="15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2:12" ht="15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2:12" ht="15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2:12" ht="15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2:12" ht="15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2:12" ht="15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2:12" ht="15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2:12" ht="15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2:12" ht="15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2:12" ht="15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2:12" ht="15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2:12" ht="15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2:12" ht="15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2:12" ht="15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2:12" ht="15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2:12" ht="15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2:12" ht="15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2:12" ht="15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2:12" ht="15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2:12" ht="15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2:12" ht="15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2:12" ht="15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2:12" ht="15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2:12" ht="15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2:12" ht="15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2:12" ht="15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2:12" ht="15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2:12" ht="15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2:12" ht="15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2:12" ht="15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2:12" ht="15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2:12" ht="15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2:12" ht="15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2:12" ht="15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2:12" ht="15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2:12" ht="15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2:12" ht="15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2:12" ht="15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2:12" ht="15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2:12" ht="15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2:12" ht="15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2:12" ht="15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2:12" ht="15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2:12" ht="15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2:12" ht="15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2:12" ht="15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2:12" ht="15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2:12" ht="15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2:12" ht="15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2:12" ht="15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2:12" ht="15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2:12" ht="15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2:12" ht="15.7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2:12" ht="15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ht="15.75">
      <c r="I340" s="23"/>
    </row>
  </sheetData>
  <sheetProtection/>
  <mergeCells count="24">
    <mergeCell ref="B6:C6"/>
    <mergeCell ref="C7:C8"/>
    <mergeCell ref="B14:C14"/>
    <mergeCell ref="B19:C19"/>
    <mergeCell ref="B26:C26"/>
    <mergeCell ref="B30:C30"/>
    <mergeCell ref="I7:I8"/>
    <mergeCell ref="J7:J8"/>
    <mergeCell ref="A2:K2"/>
    <mergeCell ref="A3:A4"/>
    <mergeCell ref="B3:B4"/>
    <mergeCell ref="C3:C4"/>
    <mergeCell ref="D3:G3"/>
    <mergeCell ref="B12:C12"/>
    <mergeCell ref="H3:L3"/>
    <mergeCell ref="H7:H8"/>
    <mergeCell ref="K7:K8"/>
    <mergeCell ref="L7:L8"/>
    <mergeCell ref="B45:C45"/>
    <mergeCell ref="B56:C56"/>
    <mergeCell ref="D64:E64"/>
    <mergeCell ref="B69:C69"/>
    <mergeCell ref="A74:C74"/>
    <mergeCell ref="B41:C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0"/>
  <sheetViews>
    <sheetView view="pageBreakPreview" zoomScale="91" zoomScaleSheetLayoutView="91" workbookViewId="0" topLeftCell="A37">
      <selection activeCell="I75" sqref="I75"/>
    </sheetView>
  </sheetViews>
  <sheetFormatPr defaultColWidth="9.140625" defaultRowHeight="15"/>
  <cols>
    <col min="1" max="1" width="5.140625" style="4" customWidth="1"/>
    <col min="2" max="2" width="22.421875" style="4" customWidth="1"/>
    <col min="3" max="3" width="25.57421875" style="4" customWidth="1"/>
    <col min="4" max="4" width="16.421875" style="4" customWidth="1"/>
    <col min="5" max="5" width="17.28125" style="4" customWidth="1"/>
    <col min="6" max="6" width="18.00390625" style="4" customWidth="1"/>
    <col min="7" max="7" width="17.8515625" style="4" customWidth="1"/>
    <col min="8" max="9" width="14.8515625" style="4" customWidth="1"/>
    <col min="10" max="10" width="19.57421875" style="4" customWidth="1"/>
    <col min="11" max="11" width="14.7109375" style="4" customWidth="1"/>
    <col min="12" max="12" width="15.00390625" style="4" customWidth="1"/>
    <col min="13" max="16384" width="9.140625" style="4" customWidth="1"/>
  </cols>
  <sheetData>
    <row r="1" spans="1:24" ht="15.75">
      <c r="A1" s="1"/>
      <c r="B1" s="1"/>
      <c r="C1" s="1"/>
      <c r="D1" s="1"/>
      <c r="E1" s="1"/>
      <c r="F1" s="1"/>
      <c r="G1" s="1"/>
      <c r="H1" s="1"/>
      <c r="I1" s="24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52.5" customHeight="1">
      <c r="A2" s="29" t="s">
        <v>193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30" t="s">
        <v>1</v>
      </c>
      <c r="B3" s="30" t="s">
        <v>0</v>
      </c>
      <c r="C3" s="30" t="s">
        <v>4</v>
      </c>
      <c r="D3" s="31" t="s">
        <v>190</v>
      </c>
      <c r="E3" s="32"/>
      <c r="F3" s="32"/>
      <c r="G3" s="33"/>
      <c r="H3" s="31" t="s">
        <v>2</v>
      </c>
      <c r="I3" s="32"/>
      <c r="J3" s="32"/>
      <c r="K3" s="32"/>
      <c r="L3" s="3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90.75" customHeight="1">
      <c r="A4" s="30"/>
      <c r="B4" s="30"/>
      <c r="C4" s="30"/>
      <c r="D4" s="5" t="s">
        <v>170</v>
      </c>
      <c r="E4" s="5" t="s">
        <v>142</v>
      </c>
      <c r="F4" s="5" t="s">
        <v>185</v>
      </c>
      <c r="G4" s="5" t="s">
        <v>186</v>
      </c>
      <c r="H4" s="5" t="s">
        <v>187</v>
      </c>
      <c r="I4" s="5" t="s">
        <v>191</v>
      </c>
      <c r="J4" s="5" t="s">
        <v>169</v>
      </c>
      <c r="K4" s="5" t="s">
        <v>171</v>
      </c>
      <c r="L4" s="5" t="s">
        <v>172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0.25" customHeight="1">
      <c r="A5" s="6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7">
        <v>8</v>
      </c>
      <c r="J5" s="6">
        <v>9</v>
      </c>
      <c r="K5" s="6">
        <v>10</v>
      </c>
      <c r="L5" s="6">
        <v>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.75" customHeight="1">
      <c r="A6" s="6"/>
      <c r="B6" s="34" t="s">
        <v>173</v>
      </c>
      <c r="C6" s="35"/>
      <c r="D6" s="6"/>
      <c r="E6" s="6"/>
      <c r="F6" s="6"/>
      <c r="G6" s="6"/>
      <c r="H6" s="6"/>
      <c r="I6" s="8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78.75" customHeight="1">
      <c r="A7" s="9">
        <v>1</v>
      </c>
      <c r="B7" s="6" t="s">
        <v>3</v>
      </c>
      <c r="C7" s="50" t="s">
        <v>11</v>
      </c>
      <c r="D7" s="10">
        <v>228</v>
      </c>
      <c r="E7" s="11">
        <v>235</v>
      </c>
      <c r="F7" s="12">
        <f>E7-D7</f>
        <v>7</v>
      </c>
      <c r="G7" s="12">
        <f>F7*24*31/1000</f>
        <v>5.208</v>
      </c>
      <c r="H7" s="36">
        <v>262.3441155913978</v>
      </c>
      <c r="I7" s="36">
        <v>519.8664131591398</v>
      </c>
      <c r="J7" s="37">
        <v>59.23042</v>
      </c>
      <c r="K7" s="39">
        <f>H7+J7</f>
        <v>321.57453559139776</v>
      </c>
      <c r="L7" s="49">
        <f>I7-K7</f>
        <v>198.29187756774206</v>
      </c>
      <c r="M7" s="5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57" customFormat="1" ht="15.75">
      <c r="A8" s="52">
        <v>2</v>
      </c>
      <c r="B8" s="53" t="s">
        <v>189</v>
      </c>
      <c r="C8" s="41"/>
      <c r="D8" s="54">
        <v>83</v>
      </c>
      <c r="E8" s="55">
        <v>100</v>
      </c>
      <c r="F8" s="54">
        <f>E8-D8</f>
        <v>17</v>
      </c>
      <c r="G8" s="54">
        <f aca="true" t="shared" si="0" ref="G8:G68">F8*24*31/1000</f>
        <v>12.648</v>
      </c>
      <c r="H8" s="36"/>
      <c r="I8" s="36"/>
      <c r="J8" s="38"/>
      <c r="K8" s="40"/>
      <c r="L8" s="41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5.75">
      <c r="A9" s="9">
        <v>3</v>
      </c>
      <c r="B9" s="6" t="s">
        <v>159</v>
      </c>
      <c r="C9" s="13" t="s">
        <v>160</v>
      </c>
      <c r="D9" s="58">
        <v>0</v>
      </c>
      <c r="E9" s="55">
        <v>120</v>
      </c>
      <c r="F9" s="54">
        <f>E9-D9</f>
        <v>120</v>
      </c>
      <c r="G9" s="54">
        <f>F9*24*31/1000</f>
        <v>89.28</v>
      </c>
      <c r="H9" s="10"/>
      <c r="I9" s="10"/>
      <c r="J9" s="9"/>
      <c r="K9" s="14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9">
        <v>4</v>
      </c>
      <c r="B10" s="6" t="s">
        <v>92</v>
      </c>
      <c r="C10" s="6" t="s">
        <v>91</v>
      </c>
      <c r="D10" s="10">
        <v>1.45</v>
      </c>
      <c r="E10" s="11">
        <v>10</v>
      </c>
      <c r="F10" s="12">
        <f>E10-D10</f>
        <v>8.55</v>
      </c>
      <c r="G10" s="12">
        <f t="shared" si="0"/>
        <v>6.361200000000001</v>
      </c>
      <c r="H10" s="10">
        <v>1.59108870967742</v>
      </c>
      <c r="I10" s="10">
        <v>3.0609697849462365</v>
      </c>
      <c r="J10" s="9">
        <v>0.10766</v>
      </c>
      <c r="K10" s="14">
        <f>H10+J10</f>
        <v>1.69874870967742</v>
      </c>
      <c r="L10" s="10">
        <f>I10-K10</f>
        <v>1.3622210752688164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47.25">
      <c r="A11" s="9">
        <v>5</v>
      </c>
      <c r="B11" s="6" t="s">
        <v>15</v>
      </c>
      <c r="C11" s="6" t="s">
        <v>13</v>
      </c>
      <c r="D11" s="10">
        <v>6</v>
      </c>
      <c r="E11" s="11">
        <v>10</v>
      </c>
      <c r="F11" s="12">
        <f>E11-D11</f>
        <v>4</v>
      </c>
      <c r="G11" s="12">
        <f t="shared" si="0"/>
        <v>2.976</v>
      </c>
      <c r="H11" s="10">
        <v>6.726762096774194</v>
      </c>
      <c r="I11" s="10">
        <v>14.958150967741934</v>
      </c>
      <c r="J11" s="9">
        <v>3.10351</v>
      </c>
      <c r="K11" s="14">
        <f aca="true" t="shared" si="1" ref="K11:K72">H11+J11</f>
        <v>9.830272096774195</v>
      </c>
      <c r="L11" s="10">
        <f aca="true" t="shared" si="2" ref="L11:L72">I11-K11</f>
        <v>5.12787887096774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8"/>
      <c r="B12" s="34" t="s">
        <v>180</v>
      </c>
      <c r="C12" s="35"/>
      <c r="D12" s="10"/>
      <c r="E12" s="11"/>
      <c r="F12" s="28"/>
      <c r="G12" s="12"/>
      <c r="H12" s="10"/>
      <c r="I12" s="10"/>
      <c r="J12" s="9"/>
      <c r="K12" s="14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8" t="s">
        <v>14</v>
      </c>
      <c r="B13" s="15" t="s">
        <v>153</v>
      </c>
      <c r="C13" s="15" t="s">
        <v>154</v>
      </c>
      <c r="D13" s="26">
        <v>12.59</v>
      </c>
      <c r="E13" s="26">
        <v>50</v>
      </c>
      <c r="F13" s="28">
        <f>E13-D13</f>
        <v>37.41</v>
      </c>
      <c r="G13" s="54">
        <f>F13*24*31/1000</f>
        <v>27.833039999999997</v>
      </c>
      <c r="H13" s="54"/>
      <c r="I13" s="54"/>
      <c r="J13" s="9">
        <v>2.0135</v>
      </c>
      <c r="K13" s="14">
        <f t="shared" si="1"/>
        <v>2.0135</v>
      </c>
      <c r="L13" s="10">
        <f t="shared" si="2"/>
        <v>-2.0135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8"/>
      <c r="B14" s="34" t="s">
        <v>174</v>
      </c>
      <c r="C14" s="35"/>
      <c r="D14" s="10"/>
      <c r="E14" s="11"/>
      <c r="F14" s="12"/>
      <c r="G14" s="12"/>
      <c r="H14" s="10"/>
      <c r="I14" s="10"/>
      <c r="J14" s="9"/>
      <c r="K14" s="14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78.75">
      <c r="A15" s="8" t="s">
        <v>16</v>
      </c>
      <c r="B15" s="6" t="s">
        <v>150</v>
      </c>
      <c r="C15" s="6" t="s">
        <v>12</v>
      </c>
      <c r="D15" s="10">
        <v>25.2</v>
      </c>
      <c r="E15" s="25">
        <v>43</v>
      </c>
      <c r="F15" s="12">
        <f>E15-D15</f>
        <v>17.8</v>
      </c>
      <c r="G15" s="12">
        <f t="shared" si="0"/>
        <v>13.2432</v>
      </c>
      <c r="H15" s="10">
        <v>28.21083602150537</v>
      </c>
      <c r="I15" s="10">
        <v>40.53625134408602</v>
      </c>
      <c r="J15" s="9">
        <v>1.58</v>
      </c>
      <c r="K15" s="14">
        <f t="shared" si="1"/>
        <v>29.79083602150537</v>
      </c>
      <c r="L15" s="10">
        <f t="shared" si="2"/>
        <v>10.745415322580648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7.25">
      <c r="A16" s="8" t="s">
        <v>17</v>
      </c>
      <c r="B16" s="6" t="s">
        <v>97</v>
      </c>
      <c r="C16" s="6" t="s">
        <v>96</v>
      </c>
      <c r="D16" s="10">
        <v>2.607083333333333</v>
      </c>
      <c r="E16" s="25">
        <v>20</v>
      </c>
      <c r="F16" s="12">
        <f>E16-D16</f>
        <v>17.392916666666668</v>
      </c>
      <c r="G16" s="12">
        <f t="shared" si="0"/>
        <v>12.940330000000001</v>
      </c>
      <c r="H16" s="10">
        <v>2.9631908602150534</v>
      </c>
      <c r="I16" s="10">
        <v>8.093631548387096</v>
      </c>
      <c r="J16" s="9">
        <v>2.461</v>
      </c>
      <c r="K16" s="14">
        <f t="shared" si="1"/>
        <v>5.424190860215053</v>
      </c>
      <c r="L16" s="10">
        <f t="shared" si="2"/>
        <v>2.6694406881720427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8" t="s">
        <v>18</v>
      </c>
      <c r="B17" s="6" t="s">
        <v>85</v>
      </c>
      <c r="C17" s="15" t="s">
        <v>84</v>
      </c>
      <c r="D17" s="10">
        <v>0.8370833333333333</v>
      </c>
      <c r="E17" s="11">
        <v>2</v>
      </c>
      <c r="F17" s="12">
        <f aca="true" t="shared" si="3" ref="F17:F73">E17-D17</f>
        <v>1.1629166666666668</v>
      </c>
      <c r="G17" s="12">
        <f t="shared" si="0"/>
        <v>0.8652100000000001</v>
      </c>
      <c r="H17" s="16">
        <v>0.7292755376344088</v>
      </c>
      <c r="I17" s="16">
        <v>2.566021</v>
      </c>
      <c r="J17" s="9">
        <v>0.068</v>
      </c>
      <c r="K17" s="14">
        <f t="shared" si="1"/>
        <v>0.7972755376344087</v>
      </c>
      <c r="L17" s="10">
        <f t="shared" si="2"/>
        <v>1.7687454623655914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8" t="s">
        <v>19</v>
      </c>
      <c r="B18" s="15" t="s">
        <v>130</v>
      </c>
      <c r="C18" s="15" t="s">
        <v>129</v>
      </c>
      <c r="D18" s="10">
        <v>0.59</v>
      </c>
      <c r="E18" s="11">
        <v>2</v>
      </c>
      <c r="F18" s="12">
        <f t="shared" si="3"/>
        <v>1.4100000000000001</v>
      </c>
      <c r="G18" s="12">
        <f t="shared" si="0"/>
        <v>1.0490400000000002</v>
      </c>
      <c r="H18" s="16">
        <v>0.5799220430107528</v>
      </c>
      <c r="I18" s="16">
        <v>1.9362964516129033</v>
      </c>
      <c r="J18" s="9">
        <v>0.093</v>
      </c>
      <c r="K18" s="14">
        <f t="shared" si="1"/>
        <v>0.6729220430107528</v>
      </c>
      <c r="L18" s="10">
        <f t="shared" si="2"/>
        <v>1.2633744086021506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8" t="s">
        <v>20</v>
      </c>
      <c r="B19" s="45" t="s">
        <v>175</v>
      </c>
      <c r="C19" s="46"/>
      <c r="D19" s="10"/>
      <c r="E19" s="11"/>
      <c r="F19" s="12"/>
      <c r="G19" s="12"/>
      <c r="H19" s="10"/>
      <c r="I19" s="10"/>
      <c r="J19" s="9"/>
      <c r="K19" s="14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94.5">
      <c r="A20" s="8" t="s">
        <v>21</v>
      </c>
      <c r="B20" s="6" t="s">
        <v>8</v>
      </c>
      <c r="C20" s="6" t="s">
        <v>7</v>
      </c>
      <c r="D20" s="10">
        <v>11.260833333333332</v>
      </c>
      <c r="E20" s="11">
        <v>20</v>
      </c>
      <c r="F20" s="12">
        <f t="shared" si="3"/>
        <v>8.739166666666668</v>
      </c>
      <c r="G20" s="12">
        <f t="shared" si="0"/>
        <v>6.50194</v>
      </c>
      <c r="H20" s="10">
        <v>11.172471774193541</v>
      </c>
      <c r="I20" s="10">
        <v>24.62482132258065</v>
      </c>
      <c r="J20" s="9">
        <v>13.5673</v>
      </c>
      <c r="K20" s="14">
        <f t="shared" si="1"/>
        <v>24.739771774193542</v>
      </c>
      <c r="L20" s="10">
        <f t="shared" si="2"/>
        <v>-0.11495045161289141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8" t="s">
        <v>22</v>
      </c>
      <c r="B21" s="15" t="s">
        <v>104</v>
      </c>
      <c r="C21" s="15" t="s">
        <v>105</v>
      </c>
      <c r="D21" s="10">
        <v>0.78</v>
      </c>
      <c r="E21" s="11">
        <v>2</v>
      </c>
      <c r="F21" s="12">
        <f t="shared" si="3"/>
        <v>1.22</v>
      </c>
      <c r="G21" s="12">
        <f t="shared" si="0"/>
        <v>0.90768</v>
      </c>
      <c r="H21" s="16">
        <v>0.5741276881720431</v>
      </c>
      <c r="I21" s="16">
        <v>1.860479</v>
      </c>
      <c r="J21" s="9">
        <v>0.274</v>
      </c>
      <c r="K21" s="14">
        <f t="shared" si="1"/>
        <v>0.8481276881720431</v>
      </c>
      <c r="L21" s="10">
        <f t="shared" si="2"/>
        <v>1.012351311827957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1.5">
      <c r="A22" s="8" t="s">
        <v>23</v>
      </c>
      <c r="B22" s="6" t="s">
        <v>98</v>
      </c>
      <c r="C22" s="6" t="s">
        <v>99</v>
      </c>
      <c r="D22" s="10">
        <v>0.8029166666666666</v>
      </c>
      <c r="E22" s="11">
        <v>2</v>
      </c>
      <c r="F22" s="12">
        <f t="shared" si="3"/>
        <v>1.1970833333333335</v>
      </c>
      <c r="G22" s="12">
        <f t="shared" si="0"/>
        <v>0.8906300000000001</v>
      </c>
      <c r="H22" s="16">
        <v>0.7886357526881721</v>
      </c>
      <c r="I22" s="16">
        <v>1.74014</v>
      </c>
      <c r="J22" s="9">
        <v>0.06</v>
      </c>
      <c r="K22" s="14">
        <f t="shared" si="1"/>
        <v>0.848635752688172</v>
      </c>
      <c r="L22" s="10">
        <f t="shared" si="2"/>
        <v>0.891504247311828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8" t="s">
        <v>24</v>
      </c>
      <c r="B23" s="15" t="s">
        <v>103</v>
      </c>
      <c r="C23" s="15" t="s">
        <v>102</v>
      </c>
      <c r="D23" s="10">
        <v>0.12708333333333333</v>
      </c>
      <c r="E23" s="11">
        <v>2</v>
      </c>
      <c r="F23" s="12">
        <f t="shared" si="3"/>
        <v>1.8729166666666668</v>
      </c>
      <c r="G23" s="12">
        <f t="shared" si="0"/>
        <v>1.39345</v>
      </c>
      <c r="H23" s="16">
        <v>0.11752688172043012</v>
      </c>
      <c r="I23" s="16">
        <v>0.31515982795698927</v>
      </c>
      <c r="J23" s="9">
        <v>0.115</v>
      </c>
      <c r="K23" s="14">
        <f t="shared" si="1"/>
        <v>0.23252688172043012</v>
      </c>
      <c r="L23" s="10">
        <f t="shared" si="2"/>
        <v>0.08263294623655915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8" t="s">
        <v>25</v>
      </c>
      <c r="B24" s="6" t="s">
        <v>145</v>
      </c>
      <c r="C24" s="6" t="s">
        <v>146</v>
      </c>
      <c r="D24" s="10">
        <v>0.16625</v>
      </c>
      <c r="E24" s="11">
        <v>10</v>
      </c>
      <c r="F24" s="12">
        <f t="shared" si="3"/>
        <v>9.83375</v>
      </c>
      <c r="G24" s="12">
        <f t="shared" si="0"/>
        <v>7.31631</v>
      </c>
      <c r="H24" s="16">
        <v>0.1475040322580645</v>
      </c>
      <c r="I24" s="16">
        <v>0.3953782258064516</v>
      </c>
      <c r="J24" s="9">
        <v>0.018</v>
      </c>
      <c r="K24" s="14">
        <f t="shared" si="1"/>
        <v>0.16550403225806448</v>
      </c>
      <c r="L24" s="10">
        <f t="shared" si="2"/>
        <v>0.22987419354838712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8" t="s">
        <v>26</v>
      </c>
      <c r="B25" s="15" t="s">
        <v>132</v>
      </c>
      <c r="C25" s="15" t="s">
        <v>131</v>
      </c>
      <c r="D25" s="10">
        <v>0.20750000000000002</v>
      </c>
      <c r="E25" s="11">
        <v>1</v>
      </c>
      <c r="F25" s="12">
        <f t="shared" si="3"/>
        <v>0.7925</v>
      </c>
      <c r="G25" s="12">
        <f t="shared" si="0"/>
        <v>0.58962</v>
      </c>
      <c r="H25" s="16">
        <v>0.24365053763440858</v>
      </c>
      <c r="I25" s="16">
        <v>0.5628670967741934</v>
      </c>
      <c r="J25" s="9">
        <v>0.1492</v>
      </c>
      <c r="K25" s="14">
        <f t="shared" si="1"/>
        <v>0.3928505376344086</v>
      </c>
      <c r="L25" s="10">
        <f t="shared" si="2"/>
        <v>0.17001655913978486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8"/>
      <c r="B26" s="45" t="s">
        <v>177</v>
      </c>
      <c r="C26" s="46"/>
      <c r="D26" s="10"/>
      <c r="E26" s="11"/>
      <c r="F26" s="12"/>
      <c r="G26" s="12"/>
      <c r="H26" s="10"/>
      <c r="I26" s="10"/>
      <c r="J26" s="9"/>
      <c r="K26" s="14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8" t="s">
        <v>27</v>
      </c>
      <c r="B27" s="6" t="s">
        <v>38</v>
      </c>
      <c r="C27" s="6" t="s">
        <v>37</v>
      </c>
      <c r="D27" s="10">
        <v>0.36624999999999996</v>
      </c>
      <c r="E27" s="11">
        <v>2</v>
      </c>
      <c r="F27" s="12">
        <f t="shared" si="3"/>
        <v>1.63375</v>
      </c>
      <c r="G27" s="12">
        <f t="shared" si="0"/>
        <v>1.21551</v>
      </c>
      <c r="H27" s="16">
        <v>0.49053494623655913</v>
      </c>
      <c r="I27" s="16">
        <v>1.078415</v>
      </c>
      <c r="J27" s="9">
        <v>0.015</v>
      </c>
      <c r="K27" s="14">
        <f t="shared" si="1"/>
        <v>0.5055349462365591</v>
      </c>
      <c r="L27" s="10">
        <f t="shared" si="2"/>
        <v>0.5728800537634408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8" t="s">
        <v>28</v>
      </c>
      <c r="B28" s="6" t="s">
        <v>101</v>
      </c>
      <c r="C28" s="6" t="s">
        <v>100</v>
      </c>
      <c r="D28" s="10">
        <v>0.2808333333333333</v>
      </c>
      <c r="E28" s="11">
        <v>1</v>
      </c>
      <c r="F28" s="12">
        <f t="shared" si="3"/>
        <v>0.7191666666666667</v>
      </c>
      <c r="G28" s="12">
        <f t="shared" si="0"/>
        <v>0.5350600000000001</v>
      </c>
      <c r="H28" s="16">
        <v>0.4091532258064516</v>
      </c>
      <c r="I28" s="16">
        <v>0.8757137096774193</v>
      </c>
      <c r="J28" s="9">
        <v>0.015</v>
      </c>
      <c r="K28" s="14">
        <f t="shared" si="1"/>
        <v>0.4241532258064516</v>
      </c>
      <c r="L28" s="10">
        <f t="shared" si="2"/>
        <v>0.45156048387096775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8" t="s">
        <v>29</v>
      </c>
      <c r="B29" s="6" t="s">
        <v>155</v>
      </c>
      <c r="C29" s="6" t="s">
        <v>156</v>
      </c>
      <c r="D29" s="10">
        <v>0.26</v>
      </c>
      <c r="E29" s="27">
        <v>1</v>
      </c>
      <c r="F29" s="12">
        <f t="shared" si="3"/>
        <v>0.74</v>
      </c>
      <c r="G29" s="12">
        <f t="shared" si="0"/>
        <v>0.5505599999999999</v>
      </c>
      <c r="H29" s="10">
        <v>0.06833467741935484</v>
      </c>
      <c r="I29" s="10">
        <v>0.4883</v>
      </c>
      <c r="J29" s="9">
        <v>6809</v>
      </c>
      <c r="K29" s="14">
        <f t="shared" si="1"/>
        <v>6809.068334677419</v>
      </c>
      <c r="L29" s="10">
        <f t="shared" si="2"/>
        <v>-6808.5800346774195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8"/>
      <c r="B30" s="34" t="s">
        <v>178</v>
      </c>
      <c r="C30" s="35"/>
      <c r="D30" s="10"/>
      <c r="E30" s="11"/>
      <c r="F30" s="12"/>
      <c r="G30" s="12"/>
      <c r="H30" s="10"/>
      <c r="I30" s="10"/>
      <c r="J30" s="9"/>
      <c r="K30" s="14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1.5">
      <c r="A31" s="8" t="s">
        <v>30</v>
      </c>
      <c r="B31" s="6" t="s">
        <v>6</v>
      </c>
      <c r="C31" s="6" t="s">
        <v>5</v>
      </c>
      <c r="D31" s="10">
        <v>5.73</v>
      </c>
      <c r="E31" s="11">
        <v>10</v>
      </c>
      <c r="F31" s="12">
        <f t="shared" si="3"/>
        <v>4.27</v>
      </c>
      <c r="G31" s="12">
        <f t="shared" si="0"/>
        <v>3.1768799999999997</v>
      </c>
      <c r="H31" s="17">
        <v>6.310670026881719</v>
      </c>
      <c r="I31" s="17">
        <v>18.362368387096772</v>
      </c>
      <c r="J31" s="9">
        <v>1.3987</v>
      </c>
      <c r="K31" s="14">
        <f t="shared" si="1"/>
        <v>7.709370026881719</v>
      </c>
      <c r="L31" s="10">
        <f t="shared" si="2"/>
        <v>10.652998360215054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1.5">
      <c r="A32" s="8" t="s">
        <v>31</v>
      </c>
      <c r="B32" s="6" t="s">
        <v>9</v>
      </c>
      <c r="C32" s="6" t="s">
        <v>10</v>
      </c>
      <c r="D32" s="10">
        <v>3.55</v>
      </c>
      <c r="E32" s="11">
        <v>5</v>
      </c>
      <c r="F32" s="12">
        <f t="shared" si="3"/>
        <v>1.4500000000000002</v>
      </c>
      <c r="G32" s="12">
        <f t="shared" si="0"/>
        <v>1.0788000000000002</v>
      </c>
      <c r="H32" s="10">
        <v>4.960217069892471</v>
      </c>
      <c r="I32" s="10">
        <v>8.09917559139785</v>
      </c>
      <c r="J32" s="9">
        <v>2.487</v>
      </c>
      <c r="K32" s="14">
        <f t="shared" si="1"/>
        <v>7.447217069892471</v>
      </c>
      <c r="L32" s="10">
        <f t="shared" si="2"/>
        <v>0.6519585215053798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8" t="s">
        <v>32</v>
      </c>
      <c r="B33" s="6" t="s">
        <v>95</v>
      </c>
      <c r="C33" s="6" t="s">
        <v>94</v>
      </c>
      <c r="D33" s="10">
        <v>1.44</v>
      </c>
      <c r="E33" s="11">
        <v>5</v>
      </c>
      <c r="F33" s="12">
        <f t="shared" si="3"/>
        <v>3.56</v>
      </c>
      <c r="G33" s="12">
        <f t="shared" si="0"/>
        <v>2.64864</v>
      </c>
      <c r="H33" s="10">
        <v>1.3034301075268815</v>
      </c>
      <c r="I33" s="10">
        <v>4.134567741935484</v>
      </c>
      <c r="J33" s="9">
        <v>0.344</v>
      </c>
      <c r="K33" s="14">
        <f t="shared" si="1"/>
        <v>1.6474301075268816</v>
      </c>
      <c r="L33" s="10">
        <f t="shared" si="2"/>
        <v>2.4871376344086027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8" t="s">
        <v>33</v>
      </c>
      <c r="B34" s="15" t="s">
        <v>126</v>
      </c>
      <c r="C34" s="15" t="s">
        <v>125</v>
      </c>
      <c r="D34" s="10">
        <v>0.62</v>
      </c>
      <c r="E34" s="26">
        <v>2</v>
      </c>
      <c r="F34" s="12">
        <f t="shared" si="3"/>
        <v>1.38</v>
      </c>
      <c r="G34" s="12">
        <f t="shared" si="0"/>
        <v>1.02672</v>
      </c>
      <c r="H34" s="17">
        <v>0.6152392473118279</v>
      </c>
      <c r="I34" s="17">
        <v>2.4224553763440864</v>
      </c>
      <c r="J34" s="9">
        <v>0.018</v>
      </c>
      <c r="K34" s="14">
        <f t="shared" si="1"/>
        <v>0.6332392473118279</v>
      </c>
      <c r="L34" s="10">
        <f t="shared" si="2"/>
        <v>1.7892161290322584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8" t="s">
        <v>34</v>
      </c>
      <c r="B35" s="6" t="s">
        <v>43</v>
      </c>
      <c r="C35" s="6" t="s">
        <v>135</v>
      </c>
      <c r="D35" s="10">
        <v>0.64</v>
      </c>
      <c r="E35" s="25">
        <v>2</v>
      </c>
      <c r="F35" s="12">
        <f t="shared" si="3"/>
        <v>1.3599999999999999</v>
      </c>
      <c r="G35" s="12">
        <f t="shared" si="0"/>
        <v>1.01184</v>
      </c>
      <c r="H35" s="10">
        <v>0.6886129032258065</v>
      </c>
      <c r="I35" s="10">
        <v>2.382342634408602</v>
      </c>
      <c r="J35" s="9">
        <v>0.1145</v>
      </c>
      <c r="K35" s="14">
        <f t="shared" si="1"/>
        <v>0.8031129032258065</v>
      </c>
      <c r="L35" s="10">
        <f t="shared" si="2"/>
        <v>1.5792297311827954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1.5">
      <c r="A36" s="8" t="s">
        <v>35</v>
      </c>
      <c r="B36" s="6" t="s">
        <v>136</v>
      </c>
      <c r="C36" s="6" t="s">
        <v>137</v>
      </c>
      <c r="D36" s="10">
        <v>1.27</v>
      </c>
      <c r="E36" s="25">
        <v>2.5</v>
      </c>
      <c r="F36" s="12">
        <f t="shared" si="3"/>
        <v>1.23</v>
      </c>
      <c r="G36" s="12">
        <f t="shared" si="0"/>
        <v>0.91512</v>
      </c>
      <c r="H36" s="10">
        <v>1.6741948924731183</v>
      </c>
      <c r="I36" s="10">
        <v>3.8692441935483872</v>
      </c>
      <c r="J36" s="9">
        <v>0.2877</v>
      </c>
      <c r="K36" s="14">
        <f t="shared" si="1"/>
        <v>1.9618948924731183</v>
      </c>
      <c r="L36" s="10">
        <f t="shared" si="2"/>
        <v>1.907349301075269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8" t="s">
        <v>36</v>
      </c>
      <c r="B37" s="6" t="s">
        <v>138</v>
      </c>
      <c r="C37" s="6" t="s">
        <v>139</v>
      </c>
      <c r="D37" s="10">
        <v>0.06</v>
      </c>
      <c r="E37" s="25">
        <v>1</v>
      </c>
      <c r="F37" s="12">
        <f t="shared" si="3"/>
        <v>0.94</v>
      </c>
      <c r="G37" s="12">
        <f t="shared" si="0"/>
        <v>0.69936</v>
      </c>
      <c r="H37" s="17">
        <v>0.042674731182795696</v>
      </c>
      <c r="I37" s="17">
        <v>0.044097000000000004</v>
      </c>
      <c r="J37" s="9">
        <v>0.009</v>
      </c>
      <c r="K37" s="14">
        <f t="shared" si="1"/>
        <v>0.0516747311827957</v>
      </c>
      <c r="L37" s="10">
        <f t="shared" si="2"/>
        <v>-0.0075777311827956925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8" t="s">
        <v>60</v>
      </c>
      <c r="B38" s="6" t="s">
        <v>162</v>
      </c>
      <c r="C38" s="6" t="s">
        <v>161</v>
      </c>
      <c r="D38" s="10">
        <v>0.7</v>
      </c>
      <c r="E38" s="11"/>
      <c r="F38" s="12">
        <f t="shared" si="3"/>
        <v>-0.7</v>
      </c>
      <c r="G38" s="12">
        <f t="shared" si="0"/>
        <v>-0.5207999999999999</v>
      </c>
      <c r="H38" s="10">
        <v>0.5549395161290323</v>
      </c>
      <c r="I38" s="10">
        <v>0.629428</v>
      </c>
      <c r="J38" s="9">
        <v>0.0222</v>
      </c>
      <c r="K38" s="14">
        <f t="shared" si="1"/>
        <v>0.5771395161290322</v>
      </c>
      <c r="L38" s="10">
        <f t="shared" si="2"/>
        <v>0.05228848387096774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8" t="s">
        <v>61</v>
      </c>
      <c r="B39" s="15" t="s">
        <v>128</v>
      </c>
      <c r="C39" s="15" t="s">
        <v>127</v>
      </c>
      <c r="D39" s="10">
        <v>0.18</v>
      </c>
      <c r="E39" s="26">
        <v>1</v>
      </c>
      <c r="F39" s="12">
        <f t="shared" si="3"/>
        <v>0.8200000000000001</v>
      </c>
      <c r="G39" s="12">
        <f t="shared" si="0"/>
        <v>0.6100800000000001</v>
      </c>
      <c r="H39" s="10">
        <v>0.052134408602150545</v>
      </c>
      <c r="I39" s="10">
        <v>0.05489596774193549</v>
      </c>
      <c r="J39" s="9">
        <v>0.0145</v>
      </c>
      <c r="K39" s="14">
        <f t="shared" si="1"/>
        <v>0.06663440860215054</v>
      </c>
      <c r="L39" s="10">
        <f t="shared" si="2"/>
        <v>-0.011738440860215055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>
      <c r="A40" s="8" t="s">
        <v>62</v>
      </c>
      <c r="B40" s="15" t="s">
        <v>163</v>
      </c>
      <c r="C40" s="15" t="s">
        <v>192</v>
      </c>
      <c r="D40" s="10">
        <v>0.06</v>
      </c>
      <c r="E40" s="26">
        <v>1</v>
      </c>
      <c r="F40" s="12">
        <f t="shared" si="3"/>
        <v>0.94</v>
      </c>
      <c r="G40" s="12">
        <f t="shared" si="0"/>
        <v>0.69936</v>
      </c>
      <c r="H40" s="14"/>
      <c r="I40" s="14"/>
      <c r="J40" s="9">
        <v>0.0135</v>
      </c>
      <c r="K40" s="14">
        <f t="shared" si="1"/>
        <v>0.0135</v>
      </c>
      <c r="L40" s="10">
        <f t="shared" si="2"/>
        <v>-0.0135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8"/>
      <c r="B41" s="34" t="s">
        <v>179</v>
      </c>
      <c r="C41" s="35"/>
      <c r="D41" s="10"/>
      <c r="E41" s="11"/>
      <c r="F41" s="12"/>
      <c r="G41" s="12"/>
      <c r="H41" s="10"/>
      <c r="I41" s="10"/>
      <c r="J41" s="9"/>
      <c r="K41" s="14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8" t="s">
        <v>63</v>
      </c>
      <c r="B42" s="6" t="s">
        <v>89</v>
      </c>
      <c r="C42" s="6" t="s">
        <v>88</v>
      </c>
      <c r="D42" s="10">
        <v>3.9</v>
      </c>
      <c r="E42" s="25">
        <v>20</v>
      </c>
      <c r="F42" s="12">
        <f t="shared" si="3"/>
        <v>16.1</v>
      </c>
      <c r="G42" s="12">
        <f t="shared" si="0"/>
        <v>11.9784</v>
      </c>
      <c r="H42" s="10">
        <v>6.552095430107525</v>
      </c>
      <c r="I42" s="10">
        <v>8.99009801075269</v>
      </c>
      <c r="J42" s="9">
        <v>0.692</v>
      </c>
      <c r="K42" s="14">
        <f t="shared" si="1"/>
        <v>7.244095430107525</v>
      </c>
      <c r="L42" s="10">
        <f t="shared" si="2"/>
        <v>1.7460025806451656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8" t="s">
        <v>64</v>
      </c>
      <c r="B43" s="6" t="s">
        <v>163</v>
      </c>
      <c r="C43" s="6" t="s">
        <v>165</v>
      </c>
      <c r="D43" s="10">
        <v>0.06</v>
      </c>
      <c r="E43" s="11">
        <v>5</v>
      </c>
      <c r="F43" s="12">
        <f t="shared" si="3"/>
        <v>4.94</v>
      </c>
      <c r="G43" s="12">
        <f t="shared" si="0"/>
        <v>3.67536</v>
      </c>
      <c r="H43" s="10"/>
      <c r="I43" s="10"/>
      <c r="J43" s="9">
        <v>0.261</v>
      </c>
      <c r="K43" s="14">
        <f t="shared" si="1"/>
        <v>0.261</v>
      </c>
      <c r="L43" s="10">
        <f t="shared" si="2"/>
        <v>-0.261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8" t="s">
        <v>65</v>
      </c>
      <c r="B44" s="6" t="s">
        <v>164</v>
      </c>
      <c r="C44" s="6" t="s">
        <v>166</v>
      </c>
      <c r="D44" s="10">
        <v>0.17</v>
      </c>
      <c r="E44" s="25">
        <v>1</v>
      </c>
      <c r="F44" s="12">
        <f t="shared" si="3"/>
        <v>0.83</v>
      </c>
      <c r="G44" s="12">
        <f t="shared" si="0"/>
        <v>0.61752</v>
      </c>
      <c r="H44" s="10">
        <v>0.08633870967741936</v>
      </c>
      <c r="I44" s="10">
        <v>0.09814</v>
      </c>
      <c r="J44" s="9">
        <v>0.86</v>
      </c>
      <c r="K44" s="14">
        <f t="shared" si="1"/>
        <v>0.9463387096774194</v>
      </c>
      <c r="L44" s="10">
        <f t="shared" si="2"/>
        <v>-0.8481987096774194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8"/>
      <c r="B45" s="45" t="s">
        <v>176</v>
      </c>
      <c r="C45" s="46"/>
      <c r="D45" s="10"/>
      <c r="E45" s="11"/>
      <c r="F45" s="12"/>
      <c r="G45" s="12"/>
      <c r="H45" s="10"/>
      <c r="I45" s="10"/>
      <c r="J45" s="9"/>
      <c r="K45" s="14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8" t="s">
        <v>66</v>
      </c>
      <c r="B46" s="6" t="s">
        <v>147</v>
      </c>
      <c r="C46" s="6" t="s">
        <v>148</v>
      </c>
      <c r="D46" s="10">
        <v>0.4</v>
      </c>
      <c r="E46" s="25">
        <v>1</v>
      </c>
      <c r="F46" s="12">
        <f t="shared" si="3"/>
        <v>0.6</v>
      </c>
      <c r="G46" s="12">
        <f t="shared" si="0"/>
        <v>0.44639999999999996</v>
      </c>
      <c r="H46" s="10">
        <v>0.30252150537634404</v>
      </c>
      <c r="I46" s="10">
        <v>0.6783997311827957</v>
      </c>
      <c r="J46" s="9">
        <v>0.005</v>
      </c>
      <c r="K46" s="14">
        <f t="shared" si="1"/>
        <v>0.30752150537634404</v>
      </c>
      <c r="L46" s="10">
        <f t="shared" si="2"/>
        <v>0.3708782258064517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8" t="s">
        <v>67</v>
      </c>
      <c r="B47" s="6" t="s">
        <v>59</v>
      </c>
      <c r="C47" s="6" t="s">
        <v>58</v>
      </c>
      <c r="D47" s="10">
        <v>2.0745833333333334</v>
      </c>
      <c r="E47" s="25">
        <v>5</v>
      </c>
      <c r="F47" s="12">
        <f t="shared" si="3"/>
        <v>2.9254166666666666</v>
      </c>
      <c r="G47" s="12">
        <f t="shared" si="0"/>
        <v>2.17651</v>
      </c>
      <c r="H47" s="10">
        <v>2.318864247311829</v>
      </c>
      <c r="I47" s="10">
        <v>4.375261999999999</v>
      </c>
      <c r="J47" s="9">
        <v>0.015</v>
      </c>
      <c r="K47" s="14">
        <f t="shared" si="1"/>
        <v>2.333864247311829</v>
      </c>
      <c r="L47" s="10">
        <f t="shared" si="2"/>
        <v>2.0413977526881704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8" t="s">
        <v>68</v>
      </c>
      <c r="B48" s="15" t="s">
        <v>122</v>
      </c>
      <c r="C48" s="15" t="s">
        <v>121</v>
      </c>
      <c r="D48" s="10">
        <v>0.19499999999999998</v>
      </c>
      <c r="E48" s="26">
        <v>1</v>
      </c>
      <c r="F48" s="12">
        <f t="shared" si="3"/>
        <v>0.805</v>
      </c>
      <c r="G48" s="12">
        <f t="shared" si="0"/>
        <v>0.59892</v>
      </c>
      <c r="H48" s="10">
        <v>0.13930645161290323</v>
      </c>
      <c r="I48" s="10">
        <v>0.23792849462365592</v>
      </c>
      <c r="J48" s="9">
        <v>0.005</v>
      </c>
      <c r="K48" s="14">
        <f t="shared" si="1"/>
        <v>0.14430645161290323</v>
      </c>
      <c r="L48" s="10">
        <f t="shared" si="2"/>
        <v>0.09362204301075269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8" t="s">
        <v>69</v>
      </c>
      <c r="B49" s="6" t="s">
        <v>151</v>
      </c>
      <c r="C49" s="6" t="s">
        <v>140</v>
      </c>
      <c r="D49" s="10">
        <v>0.78</v>
      </c>
      <c r="E49" s="25">
        <v>10</v>
      </c>
      <c r="F49" s="12">
        <f t="shared" si="3"/>
        <v>9.22</v>
      </c>
      <c r="G49" s="12">
        <f t="shared" si="0"/>
        <v>6.859680000000001</v>
      </c>
      <c r="H49" s="10">
        <v>0.46469489247311824</v>
      </c>
      <c r="I49" s="10">
        <v>0.806393</v>
      </c>
      <c r="J49" s="9">
        <v>0.005</v>
      </c>
      <c r="K49" s="14">
        <f t="shared" si="1"/>
        <v>0.46969489247311824</v>
      </c>
      <c r="L49" s="10">
        <f t="shared" si="2"/>
        <v>0.3366981075268818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8" t="s">
        <v>70</v>
      </c>
      <c r="B50" s="6" t="s">
        <v>133</v>
      </c>
      <c r="C50" s="6" t="s">
        <v>134</v>
      </c>
      <c r="D50" s="10">
        <v>0.25166666666666665</v>
      </c>
      <c r="E50" s="25">
        <v>1</v>
      </c>
      <c r="F50" s="12">
        <f t="shared" si="3"/>
        <v>0.7483333333333333</v>
      </c>
      <c r="G50" s="12">
        <f t="shared" si="0"/>
        <v>0.55676</v>
      </c>
      <c r="H50" s="10">
        <v>0.24740322580645158</v>
      </c>
      <c r="I50" s="10">
        <v>0.536049</v>
      </c>
      <c r="J50" s="9">
        <v>0.005</v>
      </c>
      <c r="K50" s="14">
        <f t="shared" si="1"/>
        <v>0.2524032258064516</v>
      </c>
      <c r="L50" s="10">
        <f t="shared" si="2"/>
        <v>0.2836457741935484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8" t="s">
        <v>71</v>
      </c>
      <c r="B51" s="15" t="s">
        <v>124</v>
      </c>
      <c r="C51" s="15" t="s">
        <v>123</v>
      </c>
      <c r="D51" s="10">
        <v>0.39</v>
      </c>
      <c r="E51" s="26">
        <v>1</v>
      </c>
      <c r="F51" s="12">
        <f t="shared" si="3"/>
        <v>0.61</v>
      </c>
      <c r="G51" s="12">
        <f t="shared" si="0"/>
        <v>0.45384</v>
      </c>
      <c r="H51" s="10">
        <v>0.2974435483870968</v>
      </c>
      <c r="I51" s="10">
        <v>0.8370410752688172</v>
      </c>
      <c r="J51" s="9">
        <v>0.01</v>
      </c>
      <c r="K51" s="14">
        <f t="shared" si="1"/>
        <v>0.3074435483870968</v>
      </c>
      <c r="L51" s="10">
        <f t="shared" si="2"/>
        <v>0.5295975268817203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8" t="s">
        <v>72</v>
      </c>
      <c r="B52" s="6" t="s">
        <v>143</v>
      </c>
      <c r="C52" s="6" t="s">
        <v>144</v>
      </c>
      <c r="D52" s="10">
        <v>0.26166666666666666</v>
      </c>
      <c r="E52" s="25">
        <v>2</v>
      </c>
      <c r="F52" s="12">
        <f t="shared" si="3"/>
        <v>1.7383333333333333</v>
      </c>
      <c r="G52" s="12">
        <f t="shared" si="0"/>
        <v>1.29332</v>
      </c>
      <c r="H52" s="10">
        <v>0.2818037634408602</v>
      </c>
      <c r="I52" s="10">
        <v>0.7937735483870968</v>
      </c>
      <c r="J52" s="9">
        <v>0</v>
      </c>
      <c r="K52" s="14">
        <f t="shared" si="1"/>
        <v>0.2818037634408602</v>
      </c>
      <c r="L52" s="10">
        <f t="shared" si="2"/>
        <v>0.5119697849462366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8" t="s">
        <v>73</v>
      </c>
      <c r="B53" s="6" t="s">
        <v>45</v>
      </c>
      <c r="C53" s="6" t="s">
        <v>44</v>
      </c>
      <c r="D53" s="25">
        <v>0.344</v>
      </c>
      <c r="E53" s="25">
        <v>2</v>
      </c>
      <c r="F53" s="12">
        <f t="shared" si="3"/>
        <v>1.6560000000000001</v>
      </c>
      <c r="G53" s="12">
        <f t="shared" si="0"/>
        <v>1.232064</v>
      </c>
      <c r="H53" s="10">
        <v>0.850057795698925</v>
      </c>
      <c r="I53" s="10">
        <v>1.960334247311828</v>
      </c>
      <c r="J53" s="9">
        <v>0.07</v>
      </c>
      <c r="K53" s="14">
        <f t="shared" si="1"/>
        <v>0.9200577956989251</v>
      </c>
      <c r="L53" s="10">
        <f t="shared" si="2"/>
        <v>1.0402764516129028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8" t="s">
        <v>90</v>
      </c>
      <c r="B54" s="6" t="s">
        <v>40</v>
      </c>
      <c r="C54" s="6" t="s">
        <v>39</v>
      </c>
      <c r="D54" s="25">
        <v>0.062</v>
      </c>
      <c r="E54" s="25">
        <v>1</v>
      </c>
      <c r="F54" s="12">
        <f t="shared" si="3"/>
        <v>0.938</v>
      </c>
      <c r="G54" s="12">
        <f t="shared" si="0"/>
        <v>0.697872</v>
      </c>
      <c r="H54" s="10">
        <v>0.2020241935483871</v>
      </c>
      <c r="I54" s="10">
        <v>0.473012</v>
      </c>
      <c r="J54" s="9">
        <v>0.02</v>
      </c>
      <c r="K54" s="14">
        <f t="shared" si="1"/>
        <v>0.2220241935483871</v>
      </c>
      <c r="L54" s="10">
        <f t="shared" si="2"/>
        <v>0.2509878064516129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8" t="s">
        <v>112</v>
      </c>
      <c r="B55" s="6" t="s">
        <v>42</v>
      </c>
      <c r="C55" s="6" t="s">
        <v>41</v>
      </c>
      <c r="D55" s="25">
        <v>0.24</v>
      </c>
      <c r="E55" s="25">
        <v>2</v>
      </c>
      <c r="F55" s="12">
        <f t="shared" si="3"/>
        <v>1.76</v>
      </c>
      <c r="G55" s="12">
        <f t="shared" si="0"/>
        <v>1.3094400000000002</v>
      </c>
      <c r="H55" s="10">
        <v>0.3462997311827958</v>
      </c>
      <c r="I55" s="10">
        <v>1.1816881720430108</v>
      </c>
      <c r="J55" s="9">
        <v>0.03</v>
      </c>
      <c r="K55" s="14">
        <f t="shared" si="1"/>
        <v>0.3762997311827958</v>
      </c>
      <c r="L55" s="10">
        <f t="shared" si="2"/>
        <v>0.805388440860215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8"/>
      <c r="B56" s="34" t="s">
        <v>181</v>
      </c>
      <c r="C56" s="35"/>
      <c r="D56" s="10"/>
      <c r="E56" s="11"/>
      <c r="F56" s="12"/>
      <c r="G56" s="12"/>
      <c r="H56" s="10"/>
      <c r="I56" s="10"/>
      <c r="J56" s="9"/>
      <c r="K56" s="14"/>
      <c r="L56" s="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8" t="s">
        <v>113</v>
      </c>
      <c r="B57" s="6" t="s">
        <v>57</v>
      </c>
      <c r="C57" s="6" t="s">
        <v>56</v>
      </c>
      <c r="D57" s="25">
        <v>2.22</v>
      </c>
      <c r="E57" s="25">
        <v>10</v>
      </c>
      <c r="F57" s="12">
        <f t="shared" si="3"/>
        <v>7.779999999999999</v>
      </c>
      <c r="G57" s="12">
        <f t="shared" si="0"/>
        <v>5.788319999999999</v>
      </c>
      <c r="H57" s="10">
        <v>8.720860887096777</v>
      </c>
      <c r="I57" s="10">
        <v>23.887554247311837</v>
      </c>
      <c r="J57" s="9">
        <v>0.29709</v>
      </c>
      <c r="K57" s="14">
        <f t="shared" si="1"/>
        <v>9.017950887096777</v>
      </c>
      <c r="L57" s="10">
        <f t="shared" si="2"/>
        <v>14.86960336021506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1.5">
      <c r="A58" s="8" t="s">
        <v>114</v>
      </c>
      <c r="B58" s="6" t="s">
        <v>48</v>
      </c>
      <c r="C58" s="6" t="s">
        <v>49</v>
      </c>
      <c r="D58" s="25">
        <v>0.137</v>
      </c>
      <c r="E58" s="25">
        <v>2</v>
      </c>
      <c r="F58" s="12">
        <f t="shared" si="3"/>
        <v>1.863</v>
      </c>
      <c r="G58" s="12">
        <f t="shared" si="0"/>
        <v>1.3860720000000002</v>
      </c>
      <c r="H58" s="10">
        <v>0.2900698924731182</v>
      </c>
      <c r="I58" s="10">
        <v>1.0140865053763441</v>
      </c>
      <c r="J58" s="9">
        <v>0.02023</v>
      </c>
      <c r="K58" s="14">
        <f t="shared" si="1"/>
        <v>0.31029989247311823</v>
      </c>
      <c r="L58" s="10">
        <f t="shared" si="2"/>
        <v>0.703786612903226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 customHeight="1">
      <c r="A59" s="8" t="s">
        <v>115</v>
      </c>
      <c r="B59" s="6" t="s">
        <v>51</v>
      </c>
      <c r="C59" s="6" t="s">
        <v>50</v>
      </c>
      <c r="D59" s="25">
        <v>0.166</v>
      </c>
      <c r="E59" s="25">
        <v>2</v>
      </c>
      <c r="F59" s="12">
        <f t="shared" si="3"/>
        <v>1.834</v>
      </c>
      <c r="G59" s="12">
        <f t="shared" si="0"/>
        <v>1.3644960000000002</v>
      </c>
      <c r="H59" s="10">
        <v>0.5665819892473117</v>
      </c>
      <c r="I59" s="10">
        <v>1.814914516129032</v>
      </c>
      <c r="J59" s="9">
        <v>0.0147</v>
      </c>
      <c r="K59" s="14">
        <f t="shared" si="1"/>
        <v>0.5812819892473118</v>
      </c>
      <c r="L59" s="10">
        <f t="shared" si="2"/>
        <v>1.2336325268817203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8" t="s">
        <v>116</v>
      </c>
      <c r="B60" s="6" t="s">
        <v>53</v>
      </c>
      <c r="C60" s="6" t="s">
        <v>52</v>
      </c>
      <c r="D60" s="25">
        <v>0.26</v>
      </c>
      <c r="E60" s="25">
        <v>5.8</v>
      </c>
      <c r="F60" s="12">
        <f t="shared" si="3"/>
        <v>5.54</v>
      </c>
      <c r="G60" s="12">
        <f t="shared" si="0"/>
        <v>4.12176</v>
      </c>
      <c r="H60" s="10">
        <v>0.6917096774193549</v>
      </c>
      <c r="I60" s="10">
        <v>1.781142580645161</v>
      </c>
      <c r="J60" s="9">
        <v>0.034</v>
      </c>
      <c r="K60" s="14">
        <f t="shared" si="1"/>
        <v>0.7257096774193549</v>
      </c>
      <c r="L60" s="10">
        <f t="shared" si="2"/>
        <v>1.0554329032258063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8" t="s">
        <v>117</v>
      </c>
      <c r="B61" s="6" t="s">
        <v>55</v>
      </c>
      <c r="C61" s="6" t="s">
        <v>54</v>
      </c>
      <c r="D61" s="25">
        <v>0.18</v>
      </c>
      <c r="E61" s="25">
        <v>3</v>
      </c>
      <c r="F61" s="12">
        <f t="shared" si="3"/>
        <v>2.82</v>
      </c>
      <c r="G61" s="12">
        <f t="shared" si="0"/>
        <v>2.09808</v>
      </c>
      <c r="H61" s="10">
        <v>0.6907177419354839</v>
      </c>
      <c r="I61" s="10">
        <v>1.7546127419354838</v>
      </c>
      <c r="J61" s="9">
        <v>0.03976</v>
      </c>
      <c r="K61" s="14">
        <f t="shared" si="1"/>
        <v>0.7304777419354839</v>
      </c>
      <c r="L61" s="10">
        <f t="shared" si="2"/>
        <v>1.0241349999999998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8" t="s">
        <v>118</v>
      </c>
      <c r="B62" s="6" t="s">
        <v>75</v>
      </c>
      <c r="C62" s="6" t="s">
        <v>74</v>
      </c>
      <c r="D62" s="25">
        <v>0.086</v>
      </c>
      <c r="E62" s="25">
        <v>3</v>
      </c>
      <c r="F62" s="12">
        <f t="shared" si="3"/>
        <v>2.914</v>
      </c>
      <c r="G62" s="12">
        <f t="shared" si="0"/>
        <v>2.168016</v>
      </c>
      <c r="H62" s="10">
        <v>0.26878629032258067</v>
      </c>
      <c r="I62" s="10">
        <v>0.7780844086021504</v>
      </c>
      <c r="J62" s="9">
        <v>0.0061</v>
      </c>
      <c r="K62" s="14">
        <f t="shared" si="1"/>
        <v>0.27488629032258066</v>
      </c>
      <c r="L62" s="10">
        <f t="shared" si="2"/>
        <v>0.5031981182795697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8" t="s">
        <v>119</v>
      </c>
      <c r="B63" s="6" t="s">
        <v>77</v>
      </c>
      <c r="C63" s="6" t="s">
        <v>76</v>
      </c>
      <c r="D63" s="25">
        <v>0.109</v>
      </c>
      <c r="E63" s="25">
        <v>2</v>
      </c>
      <c r="F63" s="12">
        <f t="shared" si="3"/>
        <v>1.891</v>
      </c>
      <c r="G63" s="12">
        <f t="shared" si="0"/>
        <v>1.406904</v>
      </c>
      <c r="H63" s="10">
        <v>0.29120026881720434</v>
      </c>
      <c r="I63" s="10">
        <v>1.0448322580645162</v>
      </c>
      <c r="J63" s="9">
        <v>0.0031</v>
      </c>
      <c r="K63" s="14">
        <f t="shared" si="1"/>
        <v>0.29430026881720434</v>
      </c>
      <c r="L63" s="10">
        <f t="shared" si="2"/>
        <v>0.7505319892473119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8" t="s">
        <v>120</v>
      </c>
      <c r="B64" s="6" t="s">
        <v>87</v>
      </c>
      <c r="C64" s="6" t="s">
        <v>86</v>
      </c>
      <c r="D64" s="47" t="s">
        <v>195</v>
      </c>
      <c r="E64" s="48"/>
      <c r="F64" s="12"/>
      <c r="G64" s="12"/>
      <c r="H64" s="10">
        <v>0.29120026881720434</v>
      </c>
      <c r="I64" s="10">
        <v>1.0448322580645162</v>
      </c>
      <c r="J64" s="9">
        <v>0.01388</v>
      </c>
      <c r="K64" s="14">
        <f t="shared" si="1"/>
        <v>0.30508026881720435</v>
      </c>
      <c r="L64" s="10">
        <f t="shared" si="2"/>
        <v>0.7397519892473119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1.5">
      <c r="A65" s="8" t="s">
        <v>152</v>
      </c>
      <c r="B65" s="6" t="s">
        <v>149</v>
      </c>
      <c r="C65" s="6" t="s">
        <v>93</v>
      </c>
      <c r="D65" s="6">
        <v>0.121</v>
      </c>
      <c r="E65" s="25">
        <v>3</v>
      </c>
      <c r="F65" s="12">
        <f t="shared" si="3"/>
        <v>2.879</v>
      </c>
      <c r="G65" s="12">
        <f t="shared" si="0"/>
        <v>2.141976</v>
      </c>
      <c r="H65" s="10">
        <v>0.2936989247311828</v>
      </c>
      <c r="I65" s="10">
        <v>0.8495493548387096</v>
      </c>
      <c r="J65" s="9">
        <v>0.0071</v>
      </c>
      <c r="K65" s="14">
        <f t="shared" si="1"/>
        <v>0.3007989247311828</v>
      </c>
      <c r="L65" s="10">
        <f t="shared" si="2"/>
        <v>0.5487504301075268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8" t="s">
        <v>157</v>
      </c>
      <c r="B66" s="6" t="s">
        <v>83</v>
      </c>
      <c r="C66" s="6" t="s">
        <v>82</v>
      </c>
      <c r="D66" s="6">
        <v>0.235</v>
      </c>
      <c r="E66" s="25">
        <v>3</v>
      </c>
      <c r="F66" s="12">
        <f t="shared" si="3"/>
        <v>2.765</v>
      </c>
      <c r="G66" s="12">
        <f t="shared" si="0"/>
        <v>2.0571599999999997</v>
      </c>
      <c r="H66" s="10">
        <v>0.6336209677419354</v>
      </c>
      <c r="I66" s="10">
        <v>1.985012311827957</v>
      </c>
      <c r="J66" s="9">
        <v>0.04026</v>
      </c>
      <c r="K66" s="14">
        <f t="shared" si="1"/>
        <v>0.6738809677419354</v>
      </c>
      <c r="L66" s="10">
        <f t="shared" si="2"/>
        <v>1.3111313440860215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12" ht="15.75">
      <c r="A67" s="8" t="s">
        <v>158</v>
      </c>
      <c r="B67" s="15" t="s">
        <v>107</v>
      </c>
      <c r="C67" s="15" t="s">
        <v>106</v>
      </c>
      <c r="D67" s="15">
        <v>0.107</v>
      </c>
      <c r="E67" s="26">
        <v>2</v>
      </c>
      <c r="F67" s="12">
        <f t="shared" si="3"/>
        <v>1.893</v>
      </c>
      <c r="G67" s="12">
        <f t="shared" si="0"/>
        <v>1.408392</v>
      </c>
      <c r="H67" s="10">
        <v>0.30223387096774196</v>
      </c>
      <c r="I67" s="10">
        <v>1.1035260752688172</v>
      </c>
      <c r="J67" s="18">
        <v>0.02856</v>
      </c>
      <c r="K67" s="14">
        <f t="shared" si="1"/>
        <v>0.33079387096774193</v>
      </c>
      <c r="L67" s="10">
        <f t="shared" si="2"/>
        <v>0.7727322043010753</v>
      </c>
    </row>
    <row r="68" spans="1:12" ht="15.75">
      <c r="A68" s="8" t="s">
        <v>167</v>
      </c>
      <c r="B68" s="15" t="s">
        <v>111</v>
      </c>
      <c r="C68" s="15" t="s">
        <v>110</v>
      </c>
      <c r="D68" s="15">
        <v>0.124</v>
      </c>
      <c r="E68" s="26">
        <v>3</v>
      </c>
      <c r="F68" s="12">
        <f t="shared" si="3"/>
        <v>2.876</v>
      </c>
      <c r="G68" s="12">
        <f t="shared" si="0"/>
        <v>2.1397440000000003</v>
      </c>
      <c r="H68" s="10">
        <v>0.35513037634408606</v>
      </c>
      <c r="I68" s="10">
        <v>1.4125647849462366</v>
      </c>
      <c r="J68" s="18">
        <v>0.005</v>
      </c>
      <c r="K68" s="14">
        <f t="shared" si="1"/>
        <v>0.36013037634408607</v>
      </c>
      <c r="L68" s="10">
        <f t="shared" si="2"/>
        <v>1.0524344086021507</v>
      </c>
    </row>
    <row r="69" spans="1:12" ht="15.75" customHeight="1">
      <c r="A69" s="8"/>
      <c r="B69" s="34" t="s">
        <v>182</v>
      </c>
      <c r="C69" s="35"/>
      <c r="D69" s="15"/>
      <c r="E69" s="15"/>
      <c r="F69" s="6"/>
      <c r="G69" s="6"/>
      <c r="H69" s="10"/>
      <c r="I69" s="10"/>
      <c r="J69" s="18"/>
      <c r="K69" s="14"/>
      <c r="L69" s="10"/>
    </row>
    <row r="70" spans="1:24" ht="47.25">
      <c r="A70" s="8" t="s">
        <v>168</v>
      </c>
      <c r="B70" s="6" t="s">
        <v>81</v>
      </c>
      <c r="C70" s="6" t="s">
        <v>80</v>
      </c>
      <c r="D70" s="6">
        <v>1.57</v>
      </c>
      <c r="E70" s="25">
        <v>10</v>
      </c>
      <c r="F70" s="12">
        <f t="shared" si="3"/>
        <v>8.43</v>
      </c>
      <c r="G70" s="12">
        <f>F70*24*31/1000</f>
        <v>6.27192</v>
      </c>
      <c r="H70" s="10">
        <v>5.475709005376342</v>
      </c>
      <c r="I70" s="10">
        <v>13.199951967741933</v>
      </c>
      <c r="J70" s="9">
        <v>0.819</v>
      </c>
      <c r="K70" s="14">
        <f t="shared" si="1"/>
        <v>6.294709005376342</v>
      </c>
      <c r="L70" s="10">
        <f t="shared" si="2"/>
        <v>6.905242962365591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8" t="s">
        <v>183</v>
      </c>
      <c r="B71" s="6" t="s">
        <v>79</v>
      </c>
      <c r="C71" s="6" t="s">
        <v>78</v>
      </c>
      <c r="D71" s="6">
        <v>0.19</v>
      </c>
      <c r="E71" s="25">
        <v>2</v>
      </c>
      <c r="F71" s="12">
        <f t="shared" si="3"/>
        <v>1.81</v>
      </c>
      <c r="G71" s="12">
        <f>F71*24*31/1000</f>
        <v>1.3466399999999998</v>
      </c>
      <c r="H71" s="10">
        <v>11.172471774193541</v>
      </c>
      <c r="I71" s="10">
        <v>24.62482132258065</v>
      </c>
      <c r="J71" s="9">
        <v>0.114</v>
      </c>
      <c r="K71" s="14">
        <f t="shared" si="1"/>
        <v>11.286471774193542</v>
      </c>
      <c r="L71" s="10">
        <f t="shared" si="2"/>
        <v>13.338349548387109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8" t="s">
        <v>184</v>
      </c>
      <c r="B72" s="6" t="s">
        <v>47</v>
      </c>
      <c r="C72" s="6" t="s">
        <v>46</v>
      </c>
      <c r="D72" s="6">
        <v>0.19</v>
      </c>
      <c r="E72" s="25">
        <v>2</v>
      </c>
      <c r="F72" s="12">
        <f t="shared" si="3"/>
        <v>1.81</v>
      </c>
      <c r="G72" s="12">
        <f>F72*24*31/1000</f>
        <v>1.3466399999999998</v>
      </c>
      <c r="H72" s="10">
        <v>0.5390725806451612</v>
      </c>
      <c r="I72" s="10">
        <v>1.5378282258064517</v>
      </c>
      <c r="J72" s="9">
        <v>0.02</v>
      </c>
      <c r="K72" s="14">
        <f t="shared" si="1"/>
        <v>0.5590725806451612</v>
      </c>
      <c r="L72" s="10">
        <f t="shared" si="2"/>
        <v>0.9787556451612905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12" ht="15.75">
      <c r="A73" s="8" t="s">
        <v>188</v>
      </c>
      <c r="B73" s="15" t="s">
        <v>109</v>
      </c>
      <c r="C73" s="15" t="s">
        <v>108</v>
      </c>
      <c r="D73" s="15">
        <v>0.086</v>
      </c>
      <c r="E73" s="26">
        <v>2</v>
      </c>
      <c r="F73" s="12">
        <f t="shared" si="3"/>
        <v>1.914</v>
      </c>
      <c r="G73" s="12">
        <f>F73*24*31/1000</f>
        <v>1.4240160000000002</v>
      </c>
      <c r="H73" s="10">
        <v>0.2411760752688172</v>
      </c>
      <c r="I73" s="10">
        <v>0.7050537634408601</v>
      </c>
      <c r="J73" s="18">
        <v>0.005</v>
      </c>
      <c r="K73" s="14">
        <f>H73+J73</f>
        <v>0.2461760752688172</v>
      </c>
      <c r="L73" s="10">
        <f>I73-K73</f>
        <v>0.4588776881720429</v>
      </c>
    </row>
    <row r="74" spans="1:12" ht="15.75" customHeight="1">
      <c r="A74" s="42" t="s">
        <v>141</v>
      </c>
      <c r="B74" s="43"/>
      <c r="C74" s="44"/>
      <c r="D74" s="19"/>
      <c r="E74" s="19"/>
      <c r="F74" s="6"/>
      <c r="G74" s="6"/>
      <c r="H74" s="19"/>
      <c r="I74" s="10"/>
      <c r="J74" s="21"/>
      <c r="K74" s="21"/>
      <c r="L74" s="15"/>
    </row>
    <row r="75" spans="1:12" ht="15.75">
      <c r="A75" s="22"/>
      <c r="B75" s="23"/>
      <c r="C75" s="23"/>
      <c r="D75" s="23"/>
      <c r="E75" s="23"/>
      <c r="F75" s="23"/>
      <c r="G75" s="23"/>
      <c r="H75" s="23"/>
      <c r="I75" s="21"/>
      <c r="J75" s="23"/>
      <c r="K75" s="23"/>
      <c r="L75" s="23"/>
    </row>
    <row r="76" spans="1:12" ht="15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.7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2:12" ht="15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 ht="15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2:12" ht="15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2" ht="15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 ht="15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2:12" ht="15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2:12" ht="15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2:12" ht="15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2:12" ht="15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2:12" ht="15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2:12" ht="15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2:12" ht="15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2:12" ht="15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2:12" ht="15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2:12" ht="15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2:12" ht="15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2:12" ht="15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2:12" ht="15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2:12" ht="15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2:12" ht="15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2:12" ht="15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2:12" ht="15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2:12" ht="15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2:12" ht="15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2:12" ht="15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2:12" ht="15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2:12" ht="15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2:12" ht="15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2:12" ht="15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2:12" ht="15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2:12" ht="15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2:12" ht="15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2:12" ht="15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2:12" ht="15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2:12" ht="15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2:12" ht="15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2:12" ht="15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2:12" ht="15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2:12" ht="15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2:12" ht="15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2:12" ht="15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2:12" ht="15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2:12" ht="15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2:12" ht="15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2:12" ht="15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2:12" ht="15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2:12" ht="15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 ht="15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 ht="15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2:12" ht="15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2:12" ht="15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2:12" ht="15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2:12" ht="15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2:12" ht="15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2:12" ht="15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2:12" ht="15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2:12" ht="15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2:12" ht="15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2:12" ht="15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2:12" ht="15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2:12" ht="15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2:12" ht="15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2:12" ht="15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2:12" ht="15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2:12" ht="15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2:12" ht="15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 ht="15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 ht="15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2:12" ht="15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2:12" ht="15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2:12" ht="15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2:12" ht="15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2:12" ht="15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2:12" ht="15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2:12" ht="15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 ht="15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2:12" ht="15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2:12" ht="15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2:12" ht="15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2:12" ht="15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2:12" ht="15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2:12" ht="15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2:12" ht="15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 ht="15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2:12" ht="15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2:12" ht="15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2:12" ht="15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2:12" ht="15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2:12" ht="15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2:12" ht="15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2:12" ht="15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2:12" ht="15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 ht="15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2:12" ht="15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2:12" ht="15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2:12" ht="15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2:12" ht="15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2:12" ht="15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2:12" ht="15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2:12" ht="15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 ht="15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2:12" ht="15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2:12" ht="15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2:12" ht="15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2:12" ht="15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2:12" ht="15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2:12" ht="15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2:12" ht="15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 ht="15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2:12" ht="15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2:12" ht="15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2:12" ht="15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2:12" ht="15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2:12" ht="15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2:12" ht="15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2:12" ht="15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2:12" ht="15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 ht="15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2:12" ht="15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2:12" ht="15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2:12" ht="15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2:12" ht="15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12" ht="15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2:12" ht="15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2:12" ht="15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2:12" ht="15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2:12" ht="15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2:12" ht="15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2:12" ht="15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2:12" ht="15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2:12" ht="15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2:12" ht="15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2:12" ht="15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 ht="15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2:12" ht="15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2:12" ht="15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2:12" ht="15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2:12" ht="15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2:12" ht="15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2:12" ht="15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2:12" ht="15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 ht="15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2:12" ht="15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2:12" ht="15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2:12" ht="15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2:12" ht="15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2:12" ht="15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2:12" ht="15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2:12" ht="15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 ht="15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 ht="15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2:12" ht="15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2:12" ht="15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2:12" ht="15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2:12" ht="15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2:12" ht="15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2:12" ht="15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2:12" ht="15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 ht="15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2:12" ht="15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2:12" ht="15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2:12" ht="15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2:12" ht="15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2:12" ht="15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2:12" ht="15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2:12" ht="15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2:12" ht="15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2:12" ht="15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2:12" ht="15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2:12" ht="15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2:12" ht="15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2:12" ht="15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2:12" ht="15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2:12" ht="15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2:12" ht="15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2:12" ht="15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2:12" ht="15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2:12" ht="15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2:12" ht="15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2:12" ht="15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2:12" ht="15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2:12" ht="15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2:12" ht="15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2:12" ht="15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2:12" ht="15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2:12" ht="15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2:12" ht="15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2:12" ht="15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2:12" ht="15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2:12" ht="15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2:12" ht="15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2:12" ht="15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2:12" ht="15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2:12" ht="15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2:12" ht="15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2:12" ht="15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2:12" ht="15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2:12" ht="15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2:12" ht="15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2:12" ht="15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2:12" ht="15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2:12" ht="15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2:12" ht="15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2:12" ht="15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2:12" ht="15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2:12" ht="15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2:12" ht="15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2:12" ht="15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2:12" ht="15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2:12" ht="15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2:12" ht="15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2:12" ht="15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2:12" ht="15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2:12" ht="15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2:12" ht="15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2:12" ht="15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2:12" ht="15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2:12" ht="15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2:12" ht="15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2:12" ht="15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2:12" ht="15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2:12" ht="15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2:12" ht="15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2:12" ht="15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2:12" ht="15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2:12" ht="15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2:12" ht="15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2:12" ht="15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2:12" ht="15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2:12" ht="15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2:12" ht="15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2:12" ht="15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2:12" ht="15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2:12" ht="15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2:12" ht="15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2:12" ht="15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2:12" ht="15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2:12" ht="15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2:12" ht="15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2:12" ht="15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2:12" ht="15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2:12" ht="15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2:12" ht="15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2:12" ht="15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2:12" ht="15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2:12" ht="15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2:12" ht="15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2:12" ht="15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2:12" ht="15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2:12" ht="15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2:12" ht="15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2:12" ht="15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2:12" ht="15.7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2:12" ht="15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ht="15.75">
      <c r="I340" s="23"/>
    </row>
  </sheetData>
  <sheetProtection/>
  <mergeCells count="24">
    <mergeCell ref="L7:L8"/>
    <mergeCell ref="B6:C6"/>
    <mergeCell ref="B14:C14"/>
    <mergeCell ref="B19:C19"/>
    <mergeCell ref="B26:C26"/>
    <mergeCell ref="B30:C30"/>
    <mergeCell ref="C7:C8"/>
    <mergeCell ref="I7:I8"/>
    <mergeCell ref="A2:K2"/>
    <mergeCell ref="A3:A4"/>
    <mergeCell ref="B3:B4"/>
    <mergeCell ref="C3:C4"/>
    <mergeCell ref="D3:G3"/>
    <mergeCell ref="B12:C12"/>
    <mergeCell ref="H3:L3"/>
    <mergeCell ref="H7:H8"/>
    <mergeCell ref="J7:J8"/>
    <mergeCell ref="K7:K8"/>
    <mergeCell ref="B45:C45"/>
    <mergeCell ref="B56:C56"/>
    <mergeCell ref="D64:E64"/>
    <mergeCell ref="B69:C69"/>
    <mergeCell ref="A74:C74"/>
    <mergeCell ref="B41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0"/>
  <sheetViews>
    <sheetView zoomScalePageLayoutView="0" workbookViewId="0" topLeftCell="A49">
      <selection activeCell="A74" sqref="A74:C74"/>
    </sheetView>
  </sheetViews>
  <sheetFormatPr defaultColWidth="9.140625" defaultRowHeight="15"/>
  <cols>
    <col min="1" max="1" width="5.140625" style="4" customWidth="1"/>
    <col min="2" max="2" width="22.421875" style="4" customWidth="1"/>
    <col min="3" max="3" width="25.57421875" style="4" customWidth="1"/>
    <col min="4" max="4" width="16.421875" style="4" customWidth="1"/>
    <col min="5" max="5" width="17.28125" style="4" customWidth="1"/>
    <col min="6" max="6" width="18.00390625" style="4" customWidth="1"/>
    <col min="7" max="7" width="17.8515625" style="4" customWidth="1"/>
    <col min="8" max="9" width="14.8515625" style="4" customWidth="1"/>
    <col min="10" max="10" width="19.57421875" style="4" customWidth="1"/>
    <col min="11" max="11" width="14.7109375" style="4" customWidth="1"/>
    <col min="12" max="12" width="15.00390625" style="4" customWidth="1"/>
    <col min="13" max="16384" width="9.140625" style="4" customWidth="1"/>
  </cols>
  <sheetData>
    <row r="1" spans="1:24" ht="15.75">
      <c r="A1" s="1"/>
      <c r="B1" s="1"/>
      <c r="C1" s="1"/>
      <c r="D1" s="1"/>
      <c r="E1" s="1"/>
      <c r="F1" s="1"/>
      <c r="G1" s="1"/>
      <c r="H1" s="1"/>
      <c r="I1" s="24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52.5" customHeight="1">
      <c r="A2" s="29" t="s">
        <v>196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30" t="s">
        <v>1</v>
      </c>
      <c r="B3" s="30" t="s">
        <v>0</v>
      </c>
      <c r="C3" s="30" t="s">
        <v>4</v>
      </c>
      <c r="D3" s="31" t="s">
        <v>190</v>
      </c>
      <c r="E3" s="32"/>
      <c r="F3" s="32"/>
      <c r="G3" s="33"/>
      <c r="H3" s="31" t="s">
        <v>2</v>
      </c>
      <c r="I3" s="32"/>
      <c r="J3" s="32"/>
      <c r="K3" s="32"/>
      <c r="L3" s="3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82.5" customHeight="1">
      <c r="A4" s="30"/>
      <c r="B4" s="30"/>
      <c r="C4" s="30"/>
      <c r="D4" s="5" t="s">
        <v>170</v>
      </c>
      <c r="E4" s="5" t="s">
        <v>142</v>
      </c>
      <c r="F4" s="5" t="s">
        <v>185</v>
      </c>
      <c r="G4" s="5" t="s">
        <v>186</v>
      </c>
      <c r="H4" s="5" t="s">
        <v>187</v>
      </c>
      <c r="I4" s="5" t="s">
        <v>191</v>
      </c>
      <c r="J4" s="5" t="s">
        <v>169</v>
      </c>
      <c r="K4" s="5" t="s">
        <v>171</v>
      </c>
      <c r="L4" s="5" t="s">
        <v>172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0.25" customHeight="1">
      <c r="A5" s="6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7">
        <v>8</v>
      </c>
      <c r="J5" s="6">
        <v>9</v>
      </c>
      <c r="K5" s="6">
        <v>10</v>
      </c>
      <c r="L5" s="6">
        <v>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.75" customHeight="1">
      <c r="A6" s="6"/>
      <c r="B6" s="34" t="s">
        <v>173</v>
      </c>
      <c r="C6" s="35"/>
      <c r="D6" s="6"/>
      <c r="E6" s="6"/>
      <c r="F6" s="6"/>
      <c r="G6" s="6"/>
      <c r="H6" s="6"/>
      <c r="I6" s="8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78.75" customHeight="1">
      <c r="A7" s="9">
        <v>1</v>
      </c>
      <c r="B7" s="6" t="s">
        <v>3</v>
      </c>
      <c r="C7" s="50" t="s">
        <v>11</v>
      </c>
      <c r="D7" s="12">
        <v>228</v>
      </c>
      <c r="E7" s="11">
        <v>235</v>
      </c>
      <c r="F7" s="12">
        <f>E7-D7</f>
        <v>7</v>
      </c>
      <c r="G7" s="12">
        <f>декабрь!F7+ноябрь!F7+октябрь!G7</f>
        <v>69.92352000000002</v>
      </c>
      <c r="H7" s="36">
        <v>262.3441155913978</v>
      </c>
      <c r="I7" s="36">
        <v>519.8664131591398</v>
      </c>
      <c r="J7" s="37">
        <v>59.23042</v>
      </c>
      <c r="K7" s="39">
        <f>H7+J7</f>
        <v>321.57453559139776</v>
      </c>
      <c r="L7" s="49">
        <f>I7-K7</f>
        <v>198.29187756774206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9">
        <v>2</v>
      </c>
      <c r="B8" s="6" t="s">
        <v>189</v>
      </c>
      <c r="C8" s="41"/>
      <c r="D8" s="54">
        <v>83</v>
      </c>
      <c r="E8" s="55">
        <v>100</v>
      </c>
      <c r="F8" s="28">
        <f>E8-D8</f>
        <v>17</v>
      </c>
      <c r="G8" s="12">
        <f>F8*24*31/1000</f>
        <v>12.648</v>
      </c>
      <c r="H8" s="36"/>
      <c r="I8" s="36"/>
      <c r="J8" s="38"/>
      <c r="K8" s="40"/>
      <c r="L8" s="4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9">
        <v>3</v>
      </c>
      <c r="B9" s="6" t="s">
        <v>159</v>
      </c>
      <c r="C9" s="13" t="s">
        <v>160</v>
      </c>
      <c r="D9" s="58">
        <v>0</v>
      </c>
      <c r="E9" s="55">
        <v>120</v>
      </c>
      <c r="F9" s="12"/>
      <c r="G9" s="12">
        <f>F9*24*31/1000</f>
        <v>0</v>
      </c>
      <c r="H9" s="12"/>
      <c r="I9" s="12"/>
      <c r="J9" s="9"/>
      <c r="K9" s="14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9">
        <v>4</v>
      </c>
      <c r="B10" s="6" t="s">
        <v>92</v>
      </c>
      <c r="C10" s="6" t="s">
        <v>91</v>
      </c>
      <c r="D10" s="12">
        <v>1.45</v>
      </c>
      <c r="E10" s="11">
        <v>10</v>
      </c>
      <c r="F10" s="12">
        <f>E10-D10</f>
        <v>8.55</v>
      </c>
      <c r="G10" s="12">
        <f>декабрь!F10+ноябрь!F10+октябрь!G10</f>
        <v>23.4612</v>
      </c>
      <c r="H10" s="12">
        <v>1.59108870967742</v>
      </c>
      <c r="I10" s="12">
        <v>3.0609697849462365</v>
      </c>
      <c r="J10" s="9">
        <v>0.10766</v>
      </c>
      <c r="K10" s="14">
        <f>H10+J10</f>
        <v>1.69874870967742</v>
      </c>
      <c r="L10" s="12">
        <f>I10-K10</f>
        <v>1.3622210752688164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47.25">
      <c r="A11" s="9">
        <v>5</v>
      </c>
      <c r="B11" s="6" t="s">
        <v>15</v>
      </c>
      <c r="C11" s="6" t="s">
        <v>13</v>
      </c>
      <c r="D11" s="12">
        <v>6</v>
      </c>
      <c r="E11" s="11">
        <v>10</v>
      </c>
      <c r="F11" s="12">
        <f>E11-D11</f>
        <v>4</v>
      </c>
      <c r="G11" s="12">
        <f>декабрь!F11+ноябрь!F11+октябрь!G11</f>
        <v>11.16784</v>
      </c>
      <c r="H11" s="12">
        <v>6.726762096774194</v>
      </c>
      <c r="I11" s="12">
        <v>14.958150967741934</v>
      </c>
      <c r="J11" s="9">
        <v>3.10351</v>
      </c>
      <c r="K11" s="14">
        <f aca="true" t="shared" si="0" ref="K11:K72">H11+J11</f>
        <v>9.830272096774195</v>
      </c>
      <c r="L11" s="12">
        <f aca="true" t="shared" si="1" ref="L11:L72">I11-K11</f>
        <v>5.12787887096774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8"/>
      <c r="B12" s="34" t="s">
        <v>180</v>
      </c>
      <c r="C12" s="35"/>
      <c r="D12" s="12"/>
      <c r="E12" s="11"/>
      <c r="F12" s="28"/>
      <c r="G12" s="28"/>
      <c r="H12" s="12"/>
      <c r="I12" s="12"/>
      <c r="J12" s="9"/>
      <c r="K12" s="14">
        <f t="shared" si="0"/>
        <v>0</v>
      </c>
      <c r="L12" s="12">
        <f t="shared" si="1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8" t="s">
        <v>14</v>
      </c>
      <c r="B13" s="15" t="s">
        <v>153</v>
      </c>
      <c r="C13" s="15" t="s">
        <v>154</v>
      </c>
      <c r="D13" s="26">
        <v>12.59</v>
      </c>
      <c r="E13" s="26">
        <v>50</v>
      </c>
      <c r="F13" s="28">
        <f>E13-D13</f>
        <v>37.41</v>
      </c>
      <c r="G13" s="28">
        <f>декабрь!F13+ноябрь!F13+октябрь!G13</f>
        <v>246.69</v>
      </c>
      <c r="H13" s="12"/>
      <c r="I13" s="12"/>
      <c r="J13" s="9">
        <v>2.0135</v>
      </c>
      <c r="K13" s="14">
        <f t="shared" si="0"/>
        <v>2.0135</v>
      </c>
      <c r="L13" s="12">
        <f t="shared" si="1"/>
        <v>-2.0135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8"/>
      <c r="B14" s="34" t="s">
        <v>174</v>
      </c>
      <c r="C14" s="35"/>
      <c r="D14" s="12"/>
      <c r="E14" s="11"/>
      <c r="F14" s="12"/>
      <c r="G14" s="12"/>
      <c r="H14" s="12"/>
      <c r="I14" s="12"/>
      <c r="J14" s="9"/>
      <c r="K14" s="14">
        <f t="shared" si="0"/>
        <v>0</v>
      </c>
      <c r="L14" s="12">
        <f t="shared" si="1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78.75">
      <c r="A15" s="8" t="s">
        <v>16</v>
      </c>
      <c r="B15" s="6" t="s">
        <v>150</v>
      </c>
      <c r="C15" s="6" t="s">
        <v>12</v>
      </c>
      <c r="D15" s="12">
        <v>25.2</v>
      </c>
      <c r="E15" s="25">
        <v>43</v>
      </c>
      <c r="F15" s="12">
        <f>E15-D15</f>
        <v>17.8</v>
      </c>
      <c r="G15" s="12">
        <f>декабрь!F15+ноябрь!F15+октябрь!G15</f>
        <v>52.94493333333333</v>
      </c>
      <c r="H15" s="12">
        <v>28.21083602150537</v>
      </c>
      <c r="I15" s="12">
        <v>40.53625134408602</v>
      </c>
      <c r="J15" s="9">
        <v>1.58</v>
      </c>
      <c r="K15" s="14">
        <f t="shared" si="0"/>
        <v>29.79083602150537</v>
      </c>
      <c r="L15" s="12">
        <f t="shared" si="1"/>
        <v>10.745415322580648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7.25">
      <c r="A16" s="8" t="s">
        <v>17</v>
      </c>
      <c r="B16" s="6" t="s">
        <v>97</v>
      </c>
      <c r="C16" s="6" t="s">
        <v>96</v>
      </c>
      <c r="D16" s="12">
        <v>2.607083333333333</v>
      </c>
      <c r="E16" s="25">
        <v>20</v>
      </c>
      <c r="F16" s="12">
        <f>E16-D16</f>
        <v>17.392916666666668</v>
      </c>
      <c r="G16" s="12">
        <f>декабрь!F16+ноябрь!F16+октябрь!G16</f>
        <v>47.72399333333334</v>
      </c>
      <c r="H16" s="12">
        <v>2.9631908602150534</v>
      </c>
      <c r="I16" s="12">
        <v>8.093631548387096</v>
      </c>
      <c r="J16" s="9">
        <v>2.461</v>
      </c>
      <c r="K16" s="14">
        <f t="shared" si="0"/>
        <v>5.424190860215053</v>
      </c>
      <c r="L16" s="12">
        <f t="shared" si="1"/>
        <v>2.6694406881720427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8" t="s">
        <v>18</v>
      </c>
      <c r="B17" s="6" t="s">
        <v>85</v>
      </c>
      <c r="C17" s="15" t="s">
        <v>84</v>
      </c>
      <c r="D17" s="12">
        <v>0.8370833333333333</v>
      </c>
      <c r="E17" s="11">
        <v>2</v>
      </c>
      <c r="F17" s="12">
        <f aca="true" t="shared" si="2" ref="F17:F73">E17-D17</f>
        <v>1.1629166666666668</v>
      </c>
      <c r="G17" s="12">
        <f>декабрь!F17+ноябрь!F17+октябрь!G17</f>
        <v>3.1888733333333334</v>
      </c>
      <c r="H17" s="16">
        <v>0.7292755376344088</v>
      </c>
      <c r="I17" s="16">
        <v>2.566021</v>
      </c>
      <c r="J17" s="9">
        <v>0.068</v>
      </c>
      <c r="K17" s="14">
        <f t="shared" si="0"/>
        <v>0.7972755376344087</v>
      </c>
      <c r="L17" s="12">
        <f t="shared" si="1"/>
        <v>1.7687454623655914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8" t="s">
        <v>19</v>
      </c>
      <c r="B18" s="15" t="s">
        <v>130</v>
      </c>
      <c r="C18" s="15" t="s">
        <v>129</v>
      </c>
      <c r="D18" s="12">
        <v>0.59</v>
      </c>
      <c r="E18" s="11">
        <v>2</v>
      </c>
      <c r="F18" s="12">
        <f t="shared" si="2"/>
        <v>1.4100000000000001</v>
      </c>
      <c r="G18" s="12">
        <f>декабрь!F18+ноябрь!F18+октябрь!G18</f>
        <v>3.9184433333333333</v>
      </c>
      <c r="H18" s="16">
        <v>0.5799220430107528</v>
      </c>
      <c r="I18" s="16">
        <v>1.9362964516129033</v>
      </c>
      <c r="J18" s="9">
        <v>0.093</v>
      </c>
      <c r="K18" s="14">
        <f t="shared" si="0"/>
        <v>0.6729220430107528</v>
      </c>
      <c r="L18" s="12">
        <f t="shared" si="1"/>
        <v>1.2633744086021506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8" t="s">
        <v>20</v>
      </c>
      <c r="B19" s="45" t="s">
        <v>175</v>
      </c>
      <c r="C19" s="46"/>
      <c r="D19" s="12"/>
      <c r="E19" s="11"/>
      <c r="F19" s="12"/>
      <c r="G19" s="12"/>
      <c r="H19" s="12"/>
      <c r="I19" s="12"/>
      <c r="J19" s="9"/>
      <c r="K19" s="14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94.5">
      <c r="A20" s="8" t="s">
        <v>21</v>
      </c>
      <c r="B20" s="6" t="s">
        <v>8</v>
      </c>
      <c r="C20" s="6" t="s">
        <v>7</v>
      </c>
      <c r="D20" s="12">
        <v>11.260833333333332</v>
      </c>
      <c r="E20" s="11">
        <v>20</v>
      </c>
      <c r="F20" s="12">
        <f t="shared" si="2"/>
        <v>8.739166666666668</v>
      </c>
      <c r="G20" s="12">
        <f>декабрь!F20+ноябрь!F20+октябрь!G20</f>
        <v>23.980893333333334</v>
      </c>
      <c r="H20" s="12">
        <v>11.172471774193541</v>
      </c>
      <c r="I20" s="12">
        <v>24.62482132258065</v>
      </c>
      <c r="J20" s="9">
        <v>13.5673</v>
      </c>
      <c r="K20" s="14">
        <f t="shared" si="0"/>
        <v>24.739771774193542</v>
      </c>
      <c r="L20" s="12">
        <f t="shared" si="1"/>
        <v>-0.11495045161289141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8" t="s">
        <v>22</v>
      </c>
      <c r="B21" s="15" t="s">
        <v>104</v>
      </c>
      <c r="C21" s="15" t="s">
        <v>105</v>
      </c>
      <c r="D21" s="12">
        <v>0.78</v>
      </c>
      <c r="E21" s="11">
        <v>2</v>
      </c>
      <c r="F21" s="12">
        <f t="shared" si="2"/>
        <v>1.22</v>
      </c>
      <c r="G21" s="12">
        <f>декабрь!F21+ноябрь!F21+октябрь!G21</f>
        <v>3.396666666666667</v>
      </c>
      <c r="H21" s="16">
        <v>0.5741276881720431</v>
      </c>
      <c r="I21" s="16">
        <v>1.860479</v>
      </c>
      <c r="J21" s="9">
        <v>0.274</v>
      </c>
      <c r="K21" s="14">
        <f t="shared" si="0"/>
        <v>0.8481276881720431</v>
      </c>
      <c r="L21" s="12">
        <f t="shared" si="1"/>
        <v>1.012351311827957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1.5">
      <c r="A22" s="8" t="s">
        <v>23</v>
      </c>
      <c r="B22" s="6" t="s">
        <v>98</v>
      </c>
      <c r="C22" s="6" t="s">
        <v>99</v>
      </c>
      <c r="D22" s="12">
        <v>0.8029166666666666</v>
      </c>
      <c r="E22" s="11">
        <v>2</v>
      </c>
      <c r="F22" s="12">
        <f t="shared" si="2"/>
        <v>1.1970833333333335</v>
      </c>
      <c r="G22" s="12">
        <f>декабрь!F22+ноябрь!F22+октябрь!G22</f>
        <v>3.286966666666667</v>
      </c>
      <c r="H22" s="16">
        <v>0.7886357526881721</v>
      </c>
      <c r="I22" s="16">
        <v>1.74014</v>
      </c>
      <c r="J22" s="9">
        <v>0.06</v>
      </c>
      <c r="K22" s="14">
        <f t="shared" si="0"/>
        <v>0.848635752688172</v>
      </c>
      <c r="L22" s="12">
        <f t="shared" si="1"/>
        <v>0.891504247311828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8" t="s">
        <v>24</v>
      </c>
      <c r="B23" s="15" t="s">
        <v>103</v>
      </c>
      <c r="C23" s="15" t="s">
        <v>102</v>
      </c>
      <c r="D23" s="12">
        <v>0.12708333333333333</v>
      </c>
      <c r="E23" s="11">
        <v>2</v>
      </c>
      <c r="F23" s="12">
        <f t="shared" si="2"/>
        <v>1.8729166666666668</v>
      </c>
      <c r="G23" s="12">
        <f>декабрь!F23+ноябрь!F23+октябрь!G23</f>
        <v>5.137113333333334</v>
      </c>
      <c r="H23" s="16">
        <v>0.11752688172043012</v>
      </c>
      <c r="I23" s="16">
        <v>0.31515982795698927</v>
      </c>
      <c r="J23" s="9">
        <v>0.115</v>
      </c>
      <c r="K23" s="14">
        <f t="shared" si="0"/>
        <v>0.23252688172043012</v>
      </c>
      <c r="L23" s="12">
        <f t="shared" si="1"/>
        <v>0.08263294623655915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8" t="s">
        <v>25</v>
      </c>
      <c r="B24" s="6" t="s">
        <v>145</v>
      </c>
      <c r="C24" s="6" t="s">
        <v>146</v>
      </c>
      <c r="D24" s="12">
        <v>0.16625</v>
      </c>
      <c r="E24" s="11">
        <v>10</v>
      </c>
      <c r="F24" s="12">
        <f t="shared" si="2"/>
        <v>9.83375</v>
      </c>
      <c r="G24" s="12">
        <f>декабрь!F24+ноябрь!F24+октябрь!G24</f>
        <v>26.98102</v>
      </c>
      <c r="H24" s="16">
        <v>0.1475040322580645</v>
      </c>
      <c r="I24" s="16">
        <v>0.3953782258064516</v>
      </c>
      <c r="J24" s="9">
        <v>0.018</v>
      </c>
      <c r="K24" s="14">
        <f t="shared" si="0"/>
        <v>0.16550403225806448</v>
      </c>
      <c r="L24" s="12">
        <f t="shared" si="1"/>
        <v>0.22987419354838712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8" t="s">
        <v>26</v>
      </c>
      <c r="B25" s="15" t="s">
        <v>132</v>
      </c>
      <c r="C25" s="15" t="s">
        <v>131</v>
      </c>
      <c r="D25" s="12">
        <v>0.20750000000000002</v>
      </c>
      <c r="E25" s="11">
        <v>1</v>
      </c>
      <c r="F25" s="12">
        <f t="shared" si="2"/>
        <v>0.7925</v>
      </c>
      <c r="G25" s="12">
        <f>декабрь!F25+ноябрь!F25+октябрь!G25</f>
        <v>2.17276</v>
      </c>
      <c r="H25" s="16">
        <v>0.24365053763440858</v>
      </c>
      <c r="I25" s="16">
        <v>0.5628670967741934</v>
      </c>
      <c r="J25" s="9">
        <v>0.1492</v>
      </c>
      <c r="K25" s="14">
        <f t="shared" si="0"/>
        <v>0.3928505376344086</v>
      </c>
      <c r="L25" s="12">
        <f t="shared" si="1"/>
        <v>0.17001655913978486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8"/>
      <c r="B26" s="45" t="s">
        <v>177</v>
      </c>
      <c r="C26" s="46"/>
      <c r="D26" s="12"/>
      <c r="E26" s="11"/>
      <c r="F26" s="12"/>
      <c r="G26" s="12"/>
      <c r="H26" s="12"/>
      <c r="I26" s="12"/>
      <c r="J26" s="9"/>
      <c r="K26" s="14"/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8" t="s">
        <v>27</v>
      </c>
      <c r="B27" s="6" t="s">
        <v>38</v>
      </c>
      <c r="C27" s="6" t="s">
        <v>37</v>
      </c>
      <c r="D27" s="12">
        <v>0.36624999999999996</v>
      </c>
      <c r="E27" s="11">
        <v>2</v>
      </c>
      <c r="F27" s="12">
        <f t="shared" si="2"/>
        <v>1.63375</v>
      </c>
      <c r="G27" s="12">
        <f>декабрь!F27+ноябрь!F27+октябрь!G27</f>
        <v>4.48022</v>
      </c>
      <c r="H27" s="16">
        <v>0.49053494623655913</v>
      </c>
      <c r="I27" s="16">
        <v>1.078415</v>
      </c>
      <c r="J27" s="9">
        <v>0.015</v>
      </c>
      <c r="K27" s="14">
        <f t="shared" si="0"/>
        <v>0.5055349462365591</v>
      </c>
      <c r="L27" s="12">
        <f t="shared" si="1"/>
        <v>0.5728800537634408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8" t="s">
        <v>28</v>
      </c>
      <c r="B28" s="6" t="s">
        <v>101</v>
      </c>
      <c r="C28" s="6" t="s">
        <v>100</v>
      </c>
      <c r="D28" s="12">
        <v>0.2808333333333333</v>
      </c>
      <c r="E28" s="11">
        <v>1</v>
      </c>
      <c r="F28" s="12">
        <f t="shared" si="2"/>
        <v>0.7191666666666667</v>
      </c>
      <c r="G28" s="12">
        <f>декабрь!F28+ноябрь!F28+октябрь!G28</f>
        <v>1.9740133333333336</v>
      </c>
      <c r="H28" s="16">
        <v>0.4091532258064516</v>
      </c>
      <c r="I28" s="16">
        <v>0.8757137096774193</v>
      </c>
      <c r="J28" s="9">
        <v>0.015</v>
      </c>
      <c r="K28" s="14">
        <f t="shared" si="0"/>
        <v>0.4241532258064516</v>
      </c>
      <c r="L28" s="12">
        <f t="shared" si="1"/>
        <v>0.45156048387096775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8" t="s">
        <v>29</v>
      </c>
      <c r="B29" s="6" t="s">
        <v>155</v>
      </c>
      <c r="C29" s="6" t="s">
        <v>156</v>
      </c>
      <c r="D29" s="12">
        <v>0.26</v>
      </c>
      <c r="E29" s="27">
        <v>1</v>
      </c>
      <c r="F29" s="12">
        <f t="shared" si="2"/>
        <v>0.74</v>
      </c>
      <c r="G29" s="12">
        <f>декабрь!F29+ноябрь!F29+октябрь!G29</f>
        <v>2.3023333333333333</v>
      </c>
      <c r="H29" s="12">
        <v>0.06833467741935484</v>
      </c>
      <c r="I29" s="12">
        <v>0.4883</v>
      </c>
      <c r="J29" s="9">
        <v>6809</v>
      </c>
      <c r="K29" s="14">
        <f t="shared" si="0"/>
        <v>6809.068334677419</v>
      </c>
      <c r="L29" s="12">
        <f t="shared" si="1"/>
        <v>-6808.5800346774195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8"/>
      <c r="B30" s="34" t="s">
        <v>178</v>
      </c>
      <c r="C30" s="35"/>
      <c r="D30" s="12"/>
      <c r="E30" s="11"/>
      <c r="F30" s="12"/>
      <c r="G30" s="12"/>
      <c r="H30" s="12"/>
      <c r="I30" s="12"/>
      <c r="J30" s="9"/>
      <c r="K30" s="14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1.5">
      <c r="A31" s="8" t="s">
        <v>30</v>
      </c>
      <c r="B31" s="6" t="s">
        <v>6</v>
      </c>
      <c r="C31" s="6" t="s">
        <v>5</v>
      </c>
      <c r="D31" s="12">
        <v>5.73</v>
      </c>
      <c r="E31" s="11">
        <v>10</v>
      </c>
      <c r="F31" s="12">
        <f t="shared" si="2"/>
        <v>4.27</v>
      </c>
      <c r="G31" s="12">
        <f>декабрь!F31+ноябрь!F31+октябрь!G31</f>
        <v>11.83896</v>
      </c>
      <c r="H31" s="17">
        <v>6.310670026881719</v>
      </c>
      <c r="I31" s="17">
        <v>18.362368387096772</v>
      </c>
      <c r="J31" s="9">
        <v>1.3987</v>
      </c>
      <c r="K31" s="14">
        <f t="shared" si="0"/>
        <v>7.709370026881719</v>
      </c>
      <c r="L31" s="12">
        <f t="shared" si="1"/>
        <v>10.652998360215054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1.5">
      <c r="A32" s="8" t="s">
        <v>31</v>
      </c>
      <c r="B32" s="6" t="s">
        <v>9</v>
      </c>
      <c r="C32" s="6" t="s">
        <v>10</v>
      </c>
      <c r="D32" s="12">
        <v>3.55</v>
      </c>
      <c r="E32" s="11">
        <v>5</v>
      </c>
      <c r="F32" s="12">
        <f t="shared" si="2"/>
        <v>1.4500000000000002</v>
      </c>
      <c r="G32" s="12">
        <f>декабрь!F32+ноябрь!F32+октябрь!G32</f>
        <v>3.9962400000000002</v>
      </c>
      <c r="H32" s="12">
        <v>4.960217069892471</v>
      </c>
      <c r="I32" s="12">
        <v>8.09917559139785</v>
      </c>
      <c r="J32" s="9">
        <v>2.487</v>
      </c>
      <c r="K32" s="14">
        <f t="shared" si="0"/>
        <v>7.447217069892471</v>
      </c>
      <c r="L32" s="12">
        <f t="shared" si="1"/>
        <v>0.6519585215053798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8" t="s">
        <v>32</v>
      </c>
      <c r="B33" s="6" t="s">
        <v>95</v>
      </c>
      <c r="C33" s="6" t="s">
        <v>94</v>
      </c>
      <c r="D33" s="12">
        <v>1.44</v>
      </c>
      <c r="E33" s="11">
        <v>5</v>
      </c>
      <c r="F33" s="12">
        <f t="shared" si="2"/>
        <v>3.56</v>
      </c>
      <c r="G33" s="12">
        <f>декабрь!F33+ноябрь!F33+октябрь!G33</f>
        <v>9.76864</v>
      </c>
      <c r="H33" s="12">
        <v>1.3034301075268815</v>
      </c>
      <c r="I33" s="12">
        <v>4.134567741935484</v>
      </c>
      <c r="J33" s="9">
        <v>0.344</v>
      </c>
      <c r="K33" s="14">
        <f t="shared" si="0"/>
        <v>1.6474301075268816</v>
      </c>
      <c r="L33" s="12">
        <f t="shared" si="1"/>
        <v>2.4871376344086027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8" t="s">
        <v>33</v>
      </c>
      <c r="B34" s="15" t="s">
        <v>126</v>
      </c>
      <c r="C34" s="15" t="s">
        <v>125</v>
      </c>
      <c r="D34" s="12">
        <v>0.62</v>
      </c>
      <c r="E34" s="26">
        <v>2</v>
      </c>
      <c r="F34" s="12">
        <f t="shared" si="2"/>
        <v>1.38</v>
      </c>
      <c r="G34" s="12">
        <f>декабрь!F34+ноябрь!F34+октябрь!G34</f>
        <v>3.8041600000000004</v>
      </c>
      <c r="H34" s="17">
        <v>0.6152392473118279</v>
      </c>
      <c r="I34" s="17">
        <v>2.4224553763440864</v>
      </c>
      <c r="J34" s="9">
        <v>0.018</v>
      </c>
      <c r="K34" s="14">
        <f t="shared" si="0"/>
        <v>0.6332392473118279</v>
      </c>
      <c r="L34" s="12">
        <f t="shared" si="1"/>
        <v>1.7892161290322584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8" t="s">
        <v>34</v>
      </c>
      <c r="B35" s="6" t="s">
        <v>43</v>
      </c>
      <c r="C35" s="6" t="s">
        <v>135</v>
      </c>
      <c r="D35" s="12">
        <v>0.64</v>
      </c>
      <c r="E35" s="25">
        <v>2</v>
      </c>
      <c r="F35" s="12">
        <f t="shared" si="2"/>
        <v>1.3599999999999999</v>
      </c>
      <c r="G35" s="12">
        <f>декабрь!F35+ноябрь!F35+октябрь!G35</f>
        <v>3.73184</v>
      </c>
      <c r="H35" s="12">
        <v>0.6886129032258065</v>
      </c>
      <c r="I35" s="12">
        <v>2.382342634408602</v>
      </c>
      <c r="J35" s="9">
        <v>0.1145</v>
      </c>
      <c r="K35" s="14">
        <f t="shared" si="0"/>
        <v>0.8031129032258065</v>
      </c>
      <c r="L35" s="12">
        <f t="shared" si="1"/>
        <v>1.5792297311827954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1.5">
      <c r="A36" s="8" t="s">
        <v>35</v>
      </c>
      <c r="B36" s="6" t="s">
        <v>136</v>
      </c>
      <c r="C36" s="6" t="s">
        <v>137</v>
      </c>
      <c r="D36" s="12">
        <v>1.27</v>
      </c>
      <c r="E36" s="25">
        <v>2.5</v>
      </c>
      <c r="F36" s="12">
        <f t="shared" si="2"/>
        <v>1.23</v>
      </c>
      <c r="G36" s="12">
        <f>декабрь!F36+ноябрь!F36+октябрь!G36</f>
        <v>3.4274400000000003</v>
      </c>
      <c r="H36" s="12">
        <v>1.6741948924731183</v>
      </c>
      <c r="I36" s="12">
        <v>3.8692441935483872</v>
      </c>
      <c r="J36" s="9">
        <v>0.2877</v>
      </c>
      <c r="K36" s="14">
        <f t="shared" si="0"/>
        <v>1.9618948924731183</v>
      </c>
      <c r="L36" s="12">
        <f t="shared" si="1"/>
        <v>1.907349301075269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8" t="s">
        <v>36</v>
      </c>
      <c r="B37" s="6" t="s">
        <v>138</v>
      </c>
      <c r="C37" s="6" t="s">
        <v>139</v>
      </c>
      <c r="D37" s="12">
        <v>0.06</v>
      </c>
      <c r="E37" s="25">
        <v>1</v>
      </c>
      <c r="F37" s="12">
        <f t="shared" si="2"/>
        <v>0.94</v>
      </c>
      <c r="G37" s="12">
        <f>декабрь!F37+ноябрь!F37+октябрь!G37</f>
        <v>2.57936</v>
      </c>
      <c r="H37" s="17">
        <v>0.042674731182795696</v>
      </c>
      <c r="I37" s="17">
        <v>0.044097000000000004</v>
      </c>
      <c r="J37" s="9">
        <v>0.009</v>
      </c>
      <c r="K37" s="14">
        <f t="shared" si="0"/>
        <v>0.0516747311827957</v>
      </c>
      <c r="L37" s="12">
        <f t="shared" si="1"/>
        <v>-0.0075777311827956925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8" t="s">
        <v>60</v>
      </c>
      <c r="B38" s="6" t="s">
        <v>162</v>
      </c>
      <c r="C38" s="6" t="s">
        <v>161</v>
      </c>
      <c r="D38" s="12">
        <v>0.7</v>
      </c>
      <c r="E38" s="11"/>
      <c r="F38" s="12">
        <f t="shared" si="2"/>
        <v>-0.7</v>
      </c>
      <c r="G38" s="12">
        <f>декабрь!F38+ноябрь!F38+октябрь!G38</f>
        <v>-1.4</v>
      </c>
      <c r="H38" s="12">
        <v>0.5549395161290323</v>
      </c>
      <c r="I38" s="12">
        <v>0.629428</v>
      </c>
      <c r="J38" s="9">
        <v>0.0222</v>
      </c>
      <c r="K38" s="14">
        <f t="shared" si="0"/>
        <v>0.5771395161290322</v>
      </c>
      <c r="L38" s="12">
        <f t="shared" si="1"/>
        <v>0.05228848387096774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8" t="s">
        <v>61</v>
      </c>
      <c r="B39" s="15" t="s">
        <v>128</v>
      </c>
      <c r="C39" s="15" t="s">
        <v>127</v>
      </c>
      <c r="D39" s="12">
        <v>0.18</v>
      </c>
      <c r="E39" s="26">
        <v>1</v>
      </c>
      <c r="F39" s="12">
        <f t="shared" si="2"/>
        <v>0.8200000000000001</v>
      </c>
      <c r="G39" s="12">
        <f>декабрь!F39+ноябрь!F39+октябрь!G39</f>
        <v>2.2675199999999998</v>
      </c>
      <c r="H39" s="12">
        <v>0.052134408602150545</v>
      </c>
      <c r="I39" s="12">
        <v>0.05489596774193549</v>
      </c>
      <c r="J39" s="9">
        <v>0.0145</v>
      </c>
      <c r="K39" s="14">
        <f t="shared" si="0"/>
        <v>0.06663440860215054</v>
      </c>
      <c r="L39" s="12">
        <f t="shared" si="1"/>
        <v>-0.011738440860215055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>
      <c r="A40" s="8" t="s">
        <v>62</v>
      </c>
      <c r="B40" s="15" t="s">
        <v>163</v>
      </c>
      <c r="C40" s="15" t="s">
        <v>192</v>
      </c>
      <c r="D40" s="12">
        <v>0.06</v>
      </c>
      <c r="E40" s="26">
        <v>1</v>
      </c>
      <c r="F40" s="12">
        <f t="shared" si="2"/>
        <v>0.94</v>
      </c>
      <c r="G40" s="12">
        <f>декабрь!F40+ноябрь!F40+октябрь!G40</f>
        <v>1.94</v>
      </c>
      <c r="H40" s="14"/>
      <c r="I40" s="14"/>
      <c r="J40" s="9">
        <v>0.0135</v>
      </c>
      <c r="K40" s="14">
        <f t="shared" si="0"/>
        <v>0.0135</v>
      </c>
      <c r="L40" s="12">
        <f t="shared" si="1"/>
        <v>-0.0135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8"/>
      <c r="B41" s="34" t="s">
        <v>179</v>
      </c>
      <c r="C41" s="35"/>
      <c r="D41" s="12"/>
      <c r="E41" s="11"/>
      <c r="F41" s="12"/>
      <c r="G41" s="12"/>
      <c r="H41" s="12"/>
      <c r="I41" s="12"/>
      <c r="J41" s="9"/>
      <c r="K41" s="14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8" t="s">
        <v>63</v>
      </c>
      <c r="B42" s="6" t="s">
        <v>89</v>
      </c>
      <c r="C42" s="6" t="s">
        <v>88</v>
      </c>
      <c r="D42" s="12">
        <v>3.9</v>
      </c>
      <c r="E42" s="25">
        <v>20</v>
      </c>
      <c r="F42" s="12">
        <f t="shared" si="2"/>
        <v>16.1</v>
      </c>
      <c r="G42" s="12">
        <f>декабрь!F42+ноябрь!F42+октябрь!G42</f>
        <v>44.1784</v>
      </c>
      <c r="H42" s="12">
        <v>6.552095430107525</v>
      </c>
      <c r="I42" s="12">
        <v>8.99009801075269</v>
      </c>
      <c r="J42" s="9">
        <v>0.692</v>
      </c>
      <c r="K42" s="14">
        <f t="shared" si="0"/>
        <v>7.244095430107525</v>
      </c>
      <c r="L42" s="12">
        <f t="shared" si="1"/>
        <v>1.7460025806451656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8" t="s">
        <v>64</v>
      </c>
      <c r="B43" s="6" t="s">
        <v>163</v>
      </c>
      <c r="C43" s="6" t="s">
        <v>165</v>
      </c>
      <c r="D43" s="12">
        <v>0.06</v>
      </c>
      <c r="E43" s="11">
        <v>5</v>
      </c>
      <c r="F43" s="12">
        <f t="shared" si="2"/>
        <v>4.94</v>
      </c>
      <c r="G43" s="12">
        <f>декабрь!F43+ноябрь!F43+октябрь!G43</f>
        <v>9.940000000000001</v>
      </c>
      <c r="H43" s="12"/>
      <c r="I43" s="12"/>
      <c r="J43" s="9">
        <v>0.261</v>
      </c>
      <c r="K43" s="14">
        <f t="shared" si="0"/>
        <v>0.261</v>
      </c>
      <c r="L43" s="12">
        <f t="shared" si="1"/>
        <v>-0.261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8" t="s">
        <v>65</v>
      </c>
      <c r="B44" s="6" t="s">
        <v>164</v>
      </c>
      <c r="C44" s="6" t="s">
        <v>166</v>
      </c>
      <c r="D44" s="12">
        <v>0.17</v>
      </c>
      <c r="E44" s="25">
        <v>1</v>
      </c>
      <c r="F44" s="12">
        <f t="shared" si="2"/>
        <v>0.83</v>
      </c>
      <c r="G44" s="12">
        <f>декабрь!F44+ноябрь!F44+октябрь!G44</f>
        <v>2.45192</v>
      </c>
      <c r="H44" s="12">
        <v>0.08633870967741936</v>
      </c>
      <c r="I44" s="12">
        <v>0.09814</v>
      </c>
      <c r="J44" s="9">
        <v>0.86</v>
      </c>
      <c r="K44" s="14">
        <f t="shared" si="0"/>
        <v>0.9463387096774194</v>
      </c>
      <c r="L44" s="12">
        <f t="shared" si="1"/>
        <v>-0.8481987096774194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8"/>
      <c r="B45" s="45" t="s">
        <v>176</v>
      </c>
      <c r="C45" s="46"/>
      <c r="D45" s="12"/>
      <c r="E45" s="11"/>
      <c r="F45" s="12"/>
      <c r="G45" s="12"/>
      <c r="H45" s="12"/>
      <c r="I45" s="12"/>
      <c r="J45" s="9"/>
      <c r="K45" s="14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8" t="s">
        <v>66</v>
      </c>
      <c r="B46" s="6" t="s">
        <v>147</v>
      </c>
      <c r="C46" s="6" t="s">
        <v>148</v>
      </c>
      <c r="D46" s="12">
        <v>0.4</v>
      </c>
      <c r="E46" s="25">
        <v>1</v>
      </c>
      <c r="F46" s="12">
        <f t="shared" si="2"/>
        <v>0.6</v>
      </c>
      <c r="G46" s="12">
        <f>декабрь!F46+ноябрь!F46+октябрь!G46</f>
        <v>1.6974699999999998</v>
      </c>
      <c r="H46" s="12">
        <v>0.30252150537634404</v>
      </c>
      <c r="I46" s="12">
        <v>0.6783997311827957</v>
      </c>
      <c r="J46" s="9">
        <v>0.005</v>
      </c>
      <c r="K46" s="14">
        <f t="shared" si="0"/>
        <v>0.30752150537634404</v>
      </c>
      <c r="L46" s="12">
        <f t="shared" si="1"/>
        <v>0.3708782258064517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8" t="s">
        <v>67</v>
      </c>
      <c r="B47" s="6" t="s">
        <v>59</v>
      </c>
      <c r="C47" s="6" t="s">
        <v>58</v>
      </c>
      <c r="D47" s="12">
        <v>2.0745833333333334</v>
      </c>
      <c r="E47" s="25">
        <v>5</v>
      </c>
      <c r="F47" s="12">
        <f t="shared" si="2"/>
        <v>2.9254166666666666</v>
      </c>
      <c r="G47" s="12">
        <f>декабрь!F47+ноябрь!F47+октябрь!G47</f>
        <v>8.030753333333333</v>
      </c>
      <c r="H47" s="12">
        <v>2.318864247311829</v>
      </c>
      <c r="I47" s="12">
        <v>4.375261999999999</v>
      </c>
      <c r="J47" s="9">
        <v>0.015</v>
      </c>
      <c r="K47" s="14">
        <f t="shared" si="0"/>
        <v>2.333864247311829</v>
      </c>
      <c r="L47" s="12">
        <f t="shared" si="1"/>
        <v>2.0413977526881704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8" t="s">
        <v>68</v>
      </c>
      <c r="B48" s="15" t="s">
        <v>122</v>
      </c>
      <c r="C48" s="15" t="s">
        <v>121</v>
      </c>
      <c r="D48" s="12">
        <v>0.19499999999999998</v>
      </c>
      <c r="E48" s="26">
        <v>1</v>
      </c>
      <c r="F48" s="12">
        <f t="shared" si="2"/>
        <v>0.805</v>
      </c>
      <c r="G48" s="12">
        <f>декабрь!F48+ноябрь!F48+октябрь!G48</f>
        <v>2.2052</v>
      </c>
      <c r="H48" s="12">
        <v>0.13930645161290323</v>
      </c>
      <c r="I48" s="12">
        <v>0.23792849462365592</v>
      </c>
      <c r="J48" s="9">
        <v>0.005</v>
      </c>
      <c r="K48" s="14">
        <f t="shared" si="0"/>
        <v>0.14430645161290323</v>
      </c>
      <c r="L48" s="12">
        <f t="shared" si="1"/>
        <v>0.09362204301075269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8" t="s">
        <v>69</v>
      </c>
      <c r="B49" s="6" t="s">
        <v>151</v>
      </c>
      <c r="C49" s="6" t="s">
        <v>140</v>
      </c>
      <c r="D49" s="12">
        <v>0.78</v>
      </c>
      <c r="E49" s="25">
        <v>10</v>
      </c>
      <c r="F49" s="12">
        <f t="shared" si="2"/>
        <v>9.22</v>
      </c>
      <c r="G49" s="12">
        <f>декабрь!F49+ноябрь!F49+октябрь!G49</f>
        <v>25.504376666666666</v>
      </c>
      <c r="H49" s="12">
        <v>0.46469489247311824</v>
      </c>
      <c r="I49" s="12">
        <v>0.806393</v>
      </c>
      <c r="J49" s="9">
        <v>0.005</v>
      </c>
      <c r="K49" s="14">
        <f t="shared" si="0"/>
        <v>0.46969489247311824</v>
      </c>
      <c r="L49" s="12">
        <f t="shared" si="1"/>
        <v>0.3366981075268818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8" t="s">
        <v>70</v>
      </c>
      <c r="B50" s="6" t="s">
        <v>133</v>
      </c>
      <c r="C50" s="6" t="s">
        <v>134</v>
      </c>
      <c r="D50" s="12">
        <v>0.25166666666666665</v>
      </c>
      <c r="E50" s="25">
        <v>1</v>
      </c>
      <c r="F50" s="12">
        <f t="shared" si="2"/>
        <v>0.7483333333333333</v>
      </c>
      <c r="G50" s="12">
        <f>декабрь!F50+ноябрь!F50+октябрь!G50</f>
        <v>2.054666666666667</v>
      </c>
      <c r="H50" s="12">
        <v>0.24740322580645158</v>
      </c>
      <c r="I50" s="12">
        <v>0.536049</v>
      </c>
      <c r="J50" s="9">
        <v>0.005</v>
      </c>
      <c r="K50" s="14">
        <f t="shared" si="0"/>
        <v>0.2524032258064516</v>
      </c>
      <c r="L50" s="12">
        <f t="shared" si="1"/>
        <v>0.2836457741935484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8" t="s">
        <v>71</v>
      </c>
      <c r="B51" s="15" t="s">
        <v>124</v>
      </c>
      <c r="C51" s="15" t="s">
        <v>123</v>
      </c>
      <c r="D51" s="12">
        <v>0.39</v>
      </c>
      <c r="E51" s="26">
        <v>1</v>
      </c>
      <c r="F51" s="12">
        <f t="shared" si="2"/>
        <v>0.61</v>
      </c>
      <c r="G51" s="12">
        <f>декабрь!F51+ноябрь!F51+октябрь!G51</f>
        <v>1.6866966666666667</v>
      </c>
      <c r="H51" s="12">
        <v>0.2974435483870968</v>
      </c>
      <c r="I51" s="12">
        <v>0.8370410752688172</v>
      </c>
      <c r="J51" s="9">
        <v>0.01</v>
      </c>
      <c r="K51" s="14">
        <f t="shared" si="0"/>
        <v>0.3074435483870968</v>
      </c>
      <c r="L51" s="12">
        <f t="shared" si="1"/>
        <v>0.5295975268817203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8" t="s">
        <v>72</v>
      </c>
      <c r="B52" s="6" t="s">
        <v>143</v>
      </c>
      <c r="C52" s="6" t="s">
        <v>144</v>
      </c>
      <c r="D52" s="12">
        <v>0.26166666666666666</v>
      </c>
      <c r="E52" s="25">
        <v>2</v>
      </c>
      <c r="F52" s="12">
        <f t="shared" si="2"/>
        <v>1.7383333333333333</v>
      </c>
      <c r="G52" s="12">
        <f>декабрь!F52+ноябрь!F52+октябрь!G52</f>
        <v>4.771226666666666</v>
      </c>
      <c r="H52" s="12">
        <v>0.2818037634408602</v>
      </c>
      <c r="I52" s="12">
        <v>0.7937735483870968</v>
      </c>
      <c r="J52" s="9">
        <v>0</v>
      </c>
      <c r="K52" s="14">
        <f t="shared" si="0"/>
        <v>0.2818037634408602</v>
      </c>
      <c r="L52" s="12">
        <f t="shared" si="1"/>
        <v>0.5119697849462366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8" t="s">
        <v>73</v>
      </c>
      <c r="B53" s="6" t="s">
        <v>45</v>
      </c>
      <c r="C53" s="6" t="s">
        <v>44</v>
      </c>
      <c r="D53" s="25">
        <v>0.344</v>
      </c>
      <c r="E53" s="25">
        <v>2</v>
      </c>
      <c r="F53" s="12">
        <f t="shared" si="2"/>
        <v>1.6560000000000001</v>
      </c>
      <c r="G53" s="12">
        <f>декабрь!F53+ноябрь!F53+октябрь!G53</f>
        <v>4.5440640000000005</v>
      </c>
      <c r="H53" s="12">
        <v>0.850057795698925</v>
      </c>
      <c r="I53" s="12">
        <v>1.960334247311828</v>
      </c>
      <c r="J53" s="9">
        <v>0.07</v>
      </c>
      <c r="K53" s="14">
        <f t="shared" si="0"/>
        <v>0.9200577956989251</v>
      </c>
      <c r="L53" s="12">
        <f t="shared" si="1"/>
        <v>1.0402764516129028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8" t="s">
        <v>90</v>
      </c>
      <c r="B54" s="6" t="s">
        <v>40</v>
      </c>
      <c r="C54" s="6" t="s">
        <v>39</v>
      </c>
      <c r="D54" s="25">
        <v>0.062</v>
      </c>
      <c r="E54" s="25">
        <v>1</v>
      </c>
      <c r="F54" s="12">
        <f t="shared" si="2"/>
        <v>0.938</v>
      </c>
      <c r="G54" s="12">
        <f>декабрь!F54+ноябрь!F54+октябрь!G54</f>
        <v>2.5738719999999997</v>
      </c>
      <c r="H54" s="12">
        <v>0.2020241935483871</v>
      </c>
      <c r="I54" s="12">
        <v>0.473012</v>
      </c>
      <c r="J54" s="9">
        <v>0.02</v>
      </c>
      <c r="K54" s="14">
        <f t="shared" si="0"/>
        <v>0.2220241935483871</v>
      </c>
      <c r="L54" s="12">
        <f t="shared" si="1"/>
        <v>0.2509878064516129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8" t="s">
        <v>112</v>
      </c>
      <c r="B55" s="6" t="s">
        <v>42</v>
      </c>
      <c r="C55" s="6" t="s">
        <v>41</v>
      </c>
      <c r="D55" s="25">
        <v>0.24</v>
      </c>
      <c r="E55" s="25">
        <v>2</v>
      </c>
      <c r="F55" s="12">
        <f t="shared" si="2"/>
        <v>1.76</v>
      </c>
      <c r="G55" s="12">
        <f>декабрь!F55+ноябрь!F55+октябрь!G55</f>
        <v>4.82944</v>
      </c>
      <c r="H55" s="12">
        <v>0.3462997311827958</v>
      </c>
      <c r="I55" s="12">
        <v>1.1816881720430108</v>
      </c>
      <c r="J55" s="9">
        <v>0.03</v>
      </c>
      <c r="K55" s="14">
        <f t="shared" si="0"/>
        <v>0.3762997311827958</v>
      </c>
      <c r="L55" s="12">
        <f t="shared" si="1"/>
        <v>0.805388440860215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8"/>
      <c r="B56" s="34" t="s">
        <v>181</v>
      </c>
      <c r="C56" s="35"/>
      <c r="D56" s="12"/>
      <c r="E56" s="11"/>
      <c r="F56" s="12"/>
      <c r="G56" s="12"/>
      <c r="H56" s="12"/>
      <c r="I56" s="12"/>
      <c r="J56" s="9"/>
      <c r="K56" s="14"/>
      <c r="L56" s="1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8" t="s">
        <v>113</v>
      </c>
      <c r="B57" s="6" t="s">
        <v>57</v>
      </c>
      <c r="C57" s="6" t="s">
        <v>56</v>
      </c>
      <c r="D57" s="25">
        <v>2.22</v>
      </c>
      <c r="E57" s="25">
        <v>10</v>
      </c>
      <c r="F57" s="12">
        <f t="shared" si="2"/>
        <v>7.779999999999999</v>
      </c>
      <c r="G57" s="12">
        <f>декабрь!F57+ноябрь!F57+октябрь!G57</f>
        <v>21.348319999999998</v>
      </c>
      <c r="H57" s="12">
        <v>8.720860887096777</v>
      </c>
      <c r="I57" s="12">
        <v>23.887554247311837</v>
      </c>
      <c r="J57" s="9">
        <v>0.29709</v>
      </c>
      <c r="K57" s="14">
        <f t="shared" si="0"/>
        <v>9.017950887096777</v>
      </c>
      <c r="L57" s="12">
        <f t="shared" si="1"/>
        <v>14.86960336021506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1.5">
      <c r="A58" s="8" t="s">
        <v>114</v>
      </c>
      <c r="B58" s="6" t="s">
        <v>48</v>
      </c>
      <c r="C58" s="6" t="s">
        <v>49</v>
      </c>
      <c r="D58" s="25">
        <v>0.137</v>
      </c>
      <c r="E58" s="25">
        <v>2</v>
      </c>
      <c r="F58" s="12">
        <f t="shared" si="2"/>
        <v>1.863</v>
      </c>
      <c r="G58" s="12">
        <f>декабрь!F58+ноябрь!F58+октябрь!G58</f>
        <v>5.112072</v>
      </c>
      <c r="H58" s="12">
        <v>0.2900698924731182</v>
      </c>
      <c r="I58" s="12">
        <v>1.0140865053763441</v>
      </c>
      <c r="J58" s="9">
        <v>0.02023</v>
      </c>
      <c r="K58" s="14">
        <f t="shared" si="0"/>
        <v>0.31029989247311823</v>
      </c>
      <c r="L58" s="12">
        <f t="shared" si="1"/>
        <v>0.703786612903226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 customHeight="1">
      <c r="A59" s="8" t="s">
        <v>115</v>
      </c>
      <c r="B59" s="6" t="s">
        <v>51</v>
      </c>
      <c r="C59" s="6" t="s">
        <v>50</v>
      </c>
      <c r="D59" s="25">
        <v>0.166</v>
      </c>
      <c r="E59" s="25">
        <v>2</v>
      </c>
      <c r="F59" s="12">
        <f t="shared" si="2"/>
        <v>1.834</v>
      </c>
      <c r="G59" s="12">
        <f>декабрь!F59+ноябрь!F59+октябрь!G59</f>
        <v>5.032496</v>
      </c>
      <c r="H59" s="12">
        <v>0.5665819892473117</v>
      </c>
      <c r="I59" s="12">
        <v>1.814914516129032</v>
      </c>
      <c r="J59" s="9">
        <v>0.0147</v>
      </c>
      <c r="K59" s="14">
        <f t="shared" si="0"/>
        <v>0.5812819892473118</v>
      </c>
      <c r="L59" s="12">
        <f t="shared" si="1"/>
        <v>1.2336325268817203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8" t="s">
        <v>116</v>
      </c>
      <c r="B60" s="6" t="s">
        <v>53</v>
      </c>
      <c r="C60" s="6" t="s">
        <v>52</v>
      </c>
      <c r="D60" s="25">
        <v>0.26</v>
      </c>
      <c r="E60" s="25">
        <v>5.8</v>
      </c>
      <c r="F60" s="12">
        <f t="shared" si="2"/>
        <v>5.54</v>
      </c>
      <c r="G60" s="12">
        <f>декабрь!F60+ноябрь!F60+октябрь!G60</f>
        <v>15.20176</v>
      </c>
      <c r="H60" s="12">
        <v>0.6917096774193549</v>
      </c>
      <c r="I60" s="12">
        <v>1.781142580645161</v>
      </c>
      <c r="J60" s="9">
        <v>0.034</v>
      </c>
      <c r="K60" s="14">
        <f t="shared" si="0"/>
        <v>0.7257096774193549</v>
      </c>
      <c r="L60" s="12">
        <f t="shared" si="1"/>
        <v>1.0554329032258063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8" t="s">
        <v>117</v>
      </c>
      <c r="B61" s="6" t="s">
        <v>55</v>
      </c>
      <c r="C61" s="6" t="s">
        <v>54</v>
      </c>
      <c r="D61" s="25">
        <v>0.18</v>
      </c>
      <c r="E61" s="25">
        <v>3</v>
      </c>
      <c r="F61" s="12">
        <f t="shared" si="2"/>
        <v>2.82</v>
      </c>
      <c r="G61" s="12">
        <f>декабрь!F61+ноябрь!F61+октябрь!G61</f>
        <v>7.73808</v>
      </c>
      <c r="H61" s="12">
        <v>0.6907177419354839</v>
      </c>
      <c r="I61" s="12">
        <v>1.7546127419354838</v>
      </c>
      <c r="J61" s="9">
        <v>0.03976</v>
      </c>
      <c r="K61" s="14">
        <f t="shared" si="0"/>
        <v>0.7304777419354839</v>
      </c>
      <c r="L61" s="12">
        <f t="shared" si="1"/>
        <v>1.0241349999999998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8" t="s">
        <v>118</v>
      </c>
      <c r="B62" s="6" t="s">
        <v>75</v>
      </c>
      <c r="C62" s="6" t="s">
        <v>74</v>
      </c>
      <c r="D62" s="25">
        <v>0.086</v>
      </c>
      <c r="E62" s="25">
        <v>3</v>
      </c>
      <c r="F62" s="12">
        <f t="shared" si="2"/>
        <v>2.914</v>
      </c>
      <c r="G62" s="12">
        <f>декабрь!F62+ноябрь!F62+октябрь!G62</f>
        <v>7.996016000000001</v>
      </c>
      <c r="H62" s="12">
        <v>0.26878629032258067</v>
      </c>
      <c r="I62" s="12">
        <v>0.7780844086021504</v>
      </c>
      <c r="J62" s="9">
        <v>0.0061</v>
      </c>
      <c r="K62" s="14">
        <f t="shared" si="0"/>
        <v>0.27488629032258066</v>
      </c>
      <c r="L62" s="12">
        <f t="shared" si="1"/>
        <v>0.5031981182795697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8" t="s">
        <v>119</v>
      </c>
      <c r="B63" s="6" t="s">
        <v>77</v>
      </c>
      <c r="C63" s="6" t="s">
        <v>76</v>
      </c>
      <c r="D63" s="25">
        <v>0.109</v>
      </c>
      <c r="E63" s="25">
        <v>2</v>
      </c>
      <c r="F63" s="12">
        <f t="shared" si="2"/>
        <v>1.891</v>
      </c>
      <c r="G63" s="12">
        <f>декабрь!F63+ноябрь!F63+октябрь!G63</f>
        <v>5.188904</v>
      </c>
      <c r="H63" s="12">
        <v>0.29120026881720434</v>
      </c>
      <c r="I63" s="12">
        <v>1.0448322580645162</v>
      </c>
      <c r="J63" s="9">
        <v>0.0031</v>
      </c>
      <c r="K63" s="14">
        <f t="shared" si="0"/>
        <v>0.29430026881720434</v>
      </c>
      <c r="L63" s="12">
        <f t="shared" si="1"/>
        <v>0.7505319892473119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8" t="s">
        <v>120</v>
      </c>
      <c r="B64" s="6" t="s">
        <v>87</v>
      </c>
      <c r="C64" s="6" t="s">
        <v>86</v>
      </c>
      <c r="D64" s="47" t="s">
        <v>195</v>
      </c>
      <c r="E64" s="48"/>
      <c r="F64" s="12"/>
      <c r="G64" s="12"/>
      <c r="H64" s="12">
        <v>0.29120026881720434</v>
      </c>
      <c r="I64" s="12">
        <v>1.0448322580645162</v>
      </c>
      <c r="J64" s="9">
        <v>0.01388</v>
      </c>
      <c r="K64" s="14">
        <f t="shared" si="0"/>
        <v>0.30508026881720435</v>
      </c>
      <c r="L64" s="12">
        <f t="shared" si="1"/>
        <v>0.7397519892473119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1.5">
      <c r="A65" s="8" t="s">
        <v>152</v>
      </c>
      <c r="B65" s="6" t="s">
        <v>149</v>
      </c>
      <c r="C65" s="6" t="s">
        <v>93</v>
      </c>
      <c r="D65" s="6">
        <v>0.121</v>
      </c>
      <c r="E65" s="25">
        <v>3</v>
      </c>
      <c r="F65" s="12">
        <f t="shared" si="2"/>
        <v>2.879</v>
      </c>
      <c r="G65" s="12">
        <f>декабрь!F65+ноябрь!F65+октябрь!G65</f>
        <v>7.8999760000000006</v>
      </c>
      <c r="H65" s="12">
        <v>0.2936989247311828</v>
      </c>
      <c r="I65" s="12">
        <v>0.8495493548387096</v>
      </c>
      <c r="J65" s="9">
        <v>0.0071</v>
      </c>
      <c r="K65" s="14">
        <f t="shared" si="0"/>
        <v>0.3007989247311828</v>
      </c>
      <c r="L65" s="12">
        <f t="shared" si="1"/>
        <v>0.5487504301075268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8" t="s">
        <v>157</v>
      </c>
      <c r="B66" s="6" t="s">
        <v>83</v>
      </c>
      <c r="C66" s="6" t="s">
        <v>82</v>
      </c>
      <c r="D66" s="6">
        <v>0.235</v>
      </c>
      <c r="E66" s="25">
        <v>3</v>
      </c>
      <c r="F66" s="12">
        <f t="shared" si="2"/>
        <v>2.765</v>
      </c>
      <c r="G66" s="12">
        <f>декабрь!F66+ноябрь!F66+октябрь!G66</f>
        <v>7.58716</v>
      </c>
      <c r="H66" s="12">
        <v>0.6336209677419354</v>
      </c>
      <c r="I66" s="12">
        <v>1.985012311827957</v>
      </c>
      <c r="J66" s="9">
        <v>0.04026</v>
      </c>
      <c r="K66" s="14">
        <f t="shared" si="0"/>
        <v>0.6738809677419354</v>
      </c>
      <c r="L66" s="12">
        <f t="shared" si="1"/>
        <v>1.3111313440860215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12" ht="15.75">
      <c r="A67" s="8" t="s">
        <v>158</v>
      </c>
      <c r="B67" s="15" t="s">
        <v>107</v>
      </c>
      <c r="C67" s="15" t="s">
        <v>106</v>
      </c>
      <c r="D67" s="15">
        <v>0.107</v>
      </c>
      <c r="E67" s="26">
        <v>2</v>
      </c>
      <c r="F67" s="12">
        <f t="shared" si="2"/>
        <v>1.893</v>
      </c>
      <c r="G67" s="12">
        <f>декабрь!F67+ноябрь!F67+октябрь!G67</f>
        <v>5.194392000000001</v>
      </c>
      <c r="H67" s="12">
        <v>0.30223387096774196</v>
      </c>
      <c r="I67" s="12">
        <v>1.1035260752688172</v>
      </c>
      <c r="J67" s="18">
        <v>0.02856</v>
      </c>
      <c r="K67" s="14">
        <f t="shared" si="0"/>
        <v>0.33079387096774193</v>
      </c>
      <c r="L67" s="12">
        <f t="shared" si="1"/>
        <v>0.7727322043010753</v>
      </c>
    </row>
    <row r="68" spans="1:12" ht="15.75">
      <c r="A68" s="8" t="s">
        <v>167</v>
      </c>
      <c r="B68" s="15" t="s">
        <v>111</v>
      </c>
      <c r="C68" s="15" t="s">
        <v>110</v>
      </c>
      <c r="D68" s="15">
        <v>0.124</v>
      </c>
      <c r="E68" s="26">
        <v>3</v>
      </c>
      <c r="F68" s="12">
        <f t="shared" si="2"/>
        <v>2.876</v>
      </c>
      <c r="G68" s="12">
        <f>декабрь!F68+ноябрь!F68+октябрь!G68</f>
        <v>7.891744</v>
      </c>
      <c r="H68" s="12">
        <v>0.35513037634408606</v>
      </c>
      <c r="I68" s="12">
        <v>1.4125647849462366</v>
      </c>
      <c r="J68" s="18">
        <v>0.005</v>
      </c>
      <c r="K68" s="14">
        <f t="shared" si="0"/>
        <v>0.36013037634408607</v>
      </c>
      <c r="L68" s="12">
        <f t="shared" si="1"/>
        <v>1.0524344086021507</v>
      </c>
    </row>
    <row r="69" spans="1:12" ht="15.75" customHeight="1">
      <c r="A69" s="8"/>
      <c r="B69" s="34" t="s">
        <v>182</v>
      </c>
      <c r="C69" s="35"/>
      <c r="D69" s="15"/>
      <c r="E69" s="15"/>
      <c r="F69" s="6"/>
      <c r="G69" s="12"/>
      <c r="H69" s="12"/>
      <c r="I69" s="12"/>
      <c r="J69" s="18"/>
      <c r="K69" s="14"/>
      <c r="L69" s="12"/>
    </row>
    <row r="70" spans="1:24" ht="47.25">
      <c r="A70" s="8" t="s">
        <v>184</v>
      </c>
      <c r="B70" s="6" t="s">
        <v>81</v>
      </c>
      <c r="C70" s="6" t="s">
        <v>80</v>
      </c>
      <c r="D70" s="6">
        <v>1.57</v>
      </c>
      <c r="E70" s="25">
        <v>10</v>
      </c>
      <c r="F70" s="12">
        <f t="shared" si="2"/>
        <v>8.43</v>
      </c>
      <c r="G70" s="12">
        <f>декабрь!F70+ноябрь!F70+октябрь!G70</f>
        <v>23.13192</v>
      </c>
      <c r="H70" s="12">
        <v>5.475709005376342</v>
      </c>
      <c r="I70" s="12">
        <v>13.199951967741933</v>
      </c>
      <c r="J70" s="9">
        <v>0.819</v>
      </c>
      <c r="K70" s="14">
        <f t="shared" si="0"/>
        <v>6.294709005376342</v>
      </c>
      <c r="L70" s="12">
        <f t="shared" si="1"/>
        <v>6.905242962365591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8" t="s">
        <v>168</v>
      </c>
      <c r="B71" s="6" t="s">
        <v>79</v>
      </c>
      <c r="C71" s="6" t="s">
        <v>78</v>
      </c>
      <c r="D71" s="6">
        <v>0.19</v>
      </c>
      <c r="E71" s="25">
        <v>2</v>
      </c>
      <c r="F71" s="12">
        <f t="shared" si="2"/>
        <v>1.81</v>
      </c>
      <c r="G71" s="12">
        <f>декабрь!F71+ноябрь!F71+октябрь!G71</f>
        <v>4.96664</v>
      </c>
      <c r="H71" s="12">
        <v>11.172471774193541</v>
      </c>
      <c r="I71" s="12">
        <v>24.62482132258065</v>
      </c>
      <c r="J71" s="9">
        <v>0.114</v>
      </c>
      <c r="K71" s="14">
        <f t="shared" si="0"/>
        <v>11.286471774193542</v>
      </c>
      <c r="L71" s="12">
        <f t="shared" si="1"/>
        <v>13.338349548387109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8" t="s">
        <v>183</v>
      </c>
      <c r="B72" s="6" t="s">
        <v>47</v>
      </c>
      <c r="C72" s="6" t="s">
        <v>46</v>
      </c>
      <c r="D72" s="6">
        <v>0.19</v>
      </c>
      <c r="E72" s="25">
        <v>2</v>
      </c>
      <c r="F72" s="12">
        <f t="shared" si="2"/>
        <v>1.81</v>
      </c>
      <c r="G72" s="12">
        <f>декабрь!F72+ноябрь!F72+октябрь!G72</f>
        <v>4.96664</v>
      </c>
      <c r="H72" s="12">
        <v>0.5390725806451612</v>
      </c>
      <c r="I72" s="12">
        <v>1.5378282258064517</v>
      </c>
      <c r="J72" s="9">
        <v>0.02</v>
      </c>
      <c r="K72" s="14">
        <f t="shared" si="0"/>
        <v>0.5590725806451612</v>
      </c>
      <c r="L72" s="12">
        <f t="shared" si="1"/>
        <v>0.9787556451612905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12" ht="15.75">
      <c r="A73" s="8" t="s">
        <v>184</v>
      </c>
      <c r="B73" s="15" t="s">
        <v>109</v>
      </c>
      <c r="C73" s="15" t="s">
        <v>108</v>
      </c>
      <c r="D73" s="15">
        <v>0.086</v>
      </c>
      <c r="E73" s="26">
        <v>2</v>
      </c>
      <c r="F73" s="12">
        <f t="shared" si="2"/>
        <v>1.914</v>
      </c>
      <c r="G73" s="12">
        <f>декабрь!F73+ноябрь!F73+октябрь!G73</f>
        <v>5.252016</v>
      </c>
      <c r="H73" s="12">
        <v>0.2411760752688172</v>
      </c>
      <c r="I73" s="12">
        <v>0.7050537634408601</v>
      </c>
      <c r="J73" s="18">
        <v>0.005</v>
      </c>
      <c r="K73" s="14">
        <f>H73+J73</f>
        <v>0.2461760752688172</v>
      </c>
      <c r="L73" s="12">
        <f>I73-K73</f>
        <v>0.4588776881720429</v>
      </c>
    </row>
    <row r="74" spans="1:12" ht="15.75" customHeight="1">
      <c r="A74" s="42" t="s">
        <v>141</v>
      </c>
      <c r="B74" s="43"/>
      <c r="C74" s="44"/>
      <c r="D74" s="19"/>
      <c r="E74" s="19"/>
      <c r="F74" s="6"/>
      <c r="G74" s="6"/>
      <c r="H74" s="19"/>
      <c r="I74" s="12"/>
      <c r="J74" s="21"/>
      <c r="K74" s="21"/>
      <c r="L74" s="15"/>
    </row>
    <row r="75" spans="1:12" ht="15.75">
      <c r="A75" s="22"/>
      <c r="B75" s="23"/>
      <c r="C75" s="23"/>
      <c r="D75" s="23"/>
      <c r="E75" s="23"/>
      <c r="F75" s="23"/>
      <c r="G75" s="23"/>
      <c r="H75" s="23"/>
      <c r="I75" s="21"/>
      <c r="J75" s="23"/>
      <c r="K75" s="23"/>
      <c r="L75" s="23"/>
    </row>
    <row r="76" spans="1:12" ht="15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.7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2:12" ht="15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 ht="15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2:12" ht="15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2" ht="15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 ht="15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2:12" ht="15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2:12" ht="15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2:12" ht="15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2:12" ht="15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2:12" ht="15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2:12" ht="15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2:12" ht="15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2:12" ht="15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2:12" ht="15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2:12" ht="15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2:12" ht="15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2:12" ht="15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2:12" ht="15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2:12" ht="15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2:12" ht="15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2:12" ht="15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2:12" ht="15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2:12" ht="15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2:12" ht="15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2:12" ht="15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2:12" ht="15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2:12" ht="15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2:12" ht="15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2:12" ht="15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2:12" ht="15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2:12" ht="15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2:12" ht="15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2:12" ht="15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2:12" ht="15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2:12" ht="15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2:12" ht="15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2:12" ht="15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2:12" ht="15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2:12" ht="15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2:12" ht="15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2:12" ht="15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2:12" ht="15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2:12" ht="15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2:12" ht="15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2:12" ht="15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2:12" ht="15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2:12" ht="15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 ht="15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 ht="15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2:12" ht="15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2:12" ht="15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2:12" ht="15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2:12" ht="15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2:12" ht="15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2:12" ht="15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2:12" ht="15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2:12" ht="15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2:12" ht="15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2:12" ht="15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2:12" ht="15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2:12" ht="15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2:12" ht="15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2:12" ht="15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2:12" ht="15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2:12" ht="15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2:12" ht="15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 ht="15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 ht="15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2:12" ht="15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2:12" ht="15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2:12" ht="15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2:12" ht="15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2:12" ht="15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2:12" ht="15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2:12" ht="15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 ht="15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2:12" ht="15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2:12" ht="15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2:12" ht="15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2:12" ht="15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2:12" ht="15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2:12" ht="15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2:12" ht="15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 ht="15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2:12" ht="15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2:12" ht="15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2:12" ht="15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2:12" ht="15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2:12" ht="15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2:12" ht="15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2:12" ht="15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2:12" ht="15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 ht="15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2:12" ht="15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2:12" ht="15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2:12" ht="15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2:12" ht="15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2:12" ht="15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2:12" ht="15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2:12" ht="15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 ht="15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2:12" ht="15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2:12" ht="15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2:12" ht="15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2:12" ht="15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2:12" ht="15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2:12" ht="15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2:12" ht="15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 ht="15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2:12" ht="15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2:12" ht="15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2:12" ht="15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2:12" ht="15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2:12" ht="15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2:12" ht="15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2:12" ht="15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2:12" ht="15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 ht="15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2:12" ht="15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2:12" ht="15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2:12" ht="15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2:12" ht="15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12" ht="15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2:12" ht="15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2:12" ht="15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2:12" ht="15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2:12" ht="15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2:12" ht="15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2:12" ht="15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2:12" ht="15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2:12" ht="15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2:12" ht="15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2:12" ht="15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 ht="15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2:12" ht="15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2:12" ht="15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2:12" ht="15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2:12" ht="15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2:12" ht="15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2:12" ht="15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2:12" ht="15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 ht="15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2:12" ht="15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2:12" ht="15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2:12" ht="15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2:12" ht="15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2:12" ht="15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2:12" ht="15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2:12" ht="15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 ht="15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 ht="15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2:12" ht="15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2:12" ht="15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2:12" ht="15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2:12" ht="15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2:12" ht="15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2:12" ht="15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2:12" ht="15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 ht="15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2:12" ht="15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2:12" ht="15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2:12" ht="15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2:12" ht="15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2:12" ht="15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2:12" ht="15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2:12" ht="15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2:12" ht="15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2:12" ht="15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2:12" ht="15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2:12" ht="15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2:12" ht="15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2:12" ht="15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2:12" ht="15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2:12" ht="15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2:12" ht="15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2:12" ht="15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2:12" ht="15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2:12" ht="15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2:12" ht="15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2:12" ht="15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2:12" ht="15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2:12" ht="15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2:12" ht="15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2:12" ht="15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2:12" ht="15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2:12" ht="15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2:12" ht="15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2:12" ht="15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2:12" ht="15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2:12" ht="15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2:12" ht="15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2:12" ht="15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2:12" ht="15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2:12" ht="15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2:12" ht="15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2:12" ht="15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2:12" ht="15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2:12" ht="15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2:12" ht="15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2:12" ht="15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2:12" ht="15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2:12" ht="15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2:12" ht="15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2:12" ht="15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2:12" ht="15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2:12" ht="15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2:12" ht="15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2:12" ht="15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2:12" ht="15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2:12" ht="15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2:12" ht="15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2:12" ht="15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2:12" ht="15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2:12" ht="15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2:12" ht="15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2:12" ht="15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2:12" ht="15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2:12" ht="15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2:12" ht="15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2:12" ht="15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2:12" ht="15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2:12" ht="15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2:12" ht="15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2:12" ht="15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2:12" ht="15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2:12" ht="15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2:12" ht="15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2:12" ht="15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2:12" ht="15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2:12" ht="15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2:12" ht="15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2:12" ht="15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2:12" ht="15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2:12" ht="15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2:12" ht="15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2:12" ht="15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2:12" ht="15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2:12" ht="15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2:12" ht="15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2:12" ht="15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2:12" ht="15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2:12" ht="15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2:12" ht="15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2:12" ht="15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2:12" ht="15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2:12" ht="15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2:12" ht="15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2:12" ht="15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2:12" ht="15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2:12" ht="15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2:12" ht="15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2:12" ht="15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2:12" ht="15.7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2:12" ht="15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ht="15.75">
      <c r="I340" s="23"/>
    </row>
  </sheetData>
  <sheetProtection/>
  <mergeCells count="24">
    <mergeCell ref="B45:C45"/>
    <mergeCell ref="B56:C56"/>
    <mergeCell ref="D64:E64"/>
    <mergeCell ref="B69:C69"/>
    <mergeCell ref="A74:C74"/>
    <mergeCell ref="C7:C8"/>
    <mergeCell ref="B41:C41"/>
    <mergeCell ref="B6:C6"/>
    <mergeCell ref="H7:H8"/>
    <mergeCell ref="I7:I8"/>
    <mergeCell ref="J7:J8"/>
    <mergeCell ref="B12:C12"/>
    <mergeCell ref="B14:C14"/>
    <mergeCell ref="B19:C19"/>
    <mergeCell ref="B26:C26"/>
    <mergeCell ref="B30:C30"/>
    <mergeCell ref="K7:K8"/>
    <mergeCell ref="L7:L8"/>
    <mergeCell ref="A2:K2"/>
    <mergeCell ref="A3:A4"/>
    <mergeCell ref="B3:B4"/>
    <mergeCell ref="C3:C4"/>
    <mergeCell ref="D3:G3"/>
    <mergeCell ref="H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2019-01-30T11:39:30Z</dcterms:modified>
  <cp:category/>
  <cp:version/>
  <cp:contentType/>
  <cp:contentStatus/>
</cp:coreProperties>
</file>