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2\Раскрытие информации\Август\"/>
    </mc:Choice>
  </mc:AlternateContent>
  <bookViews>
    <workbookView xWindow="0" yWindow="0" windowWidth="28800" windowHeight="12030" activeTab="2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M18" i="1"/>
  <c r="F18" i="1"/>
  <c r="E18" i="1"/>
  <c r="N16" i="1"/>
  <c r="M16" i="1"/>
  <c r="F16" i="1"/>
  <c r="E16" i="1"/>
  <c r="N15" i="1"/>
  <c r="M15" i="1"/>
  <c r="F15" i="1"/>
  <c r="E15" i="1"/>
  <c r="F21" i="1"/>
  <c r="E21" i="1"/>
  <c r="N20" i="1"/>
  <c r="M20" i="1"/>
  <c r="F19" i="1"/>
  <c r="E19" i="1"/>
  <c r="N30" i="3"/>
  <c r="F30" i="3" l="1"/>
  <c r="E30" i="3"/>
  <c r="F30" i="1" l="1"/>
  <c r="E30" i="1" l="1"/>
  <c r="M31" i="1" l="1"/>
  <c r="M30" i="1" s="1"/>
  <c r="M31" i="2" l="1"/>
  <c r="M30" i="2" s="1"/>
  <c r="M31" i="3" l="1"/>
  <c r="N31" i="3"/>
  <c r="N31" i="2" l="1"/>
  <c r="N30" i="2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<sst xmlns="http://schemas.openxmlformats.org/spreadsheetml/2006/main" count="163" uniqueCount="41">
  <si>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</si>
  <si>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</si>
  <si>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</si>
  <si>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</si>
  <si>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</si>
  <si>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</si>
  <si>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</si>
  <si>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</si>
  <si>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</si>
  <si>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</si>
  <si>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</si>
  <si>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</si>
  <si>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</si>
  <si>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</si>
  <si>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</si>
  <si>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</si>
  <si>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</si>
  <si>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</si>
  <si>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</si>
  <si>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</si>
  <si>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</si>
  <si>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</si>
  <si>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</si>
  <si>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</si>
  <si>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</si>
  <si>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</si>
  <si>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</si>
  <si>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</si>
  <si>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</si>
  <si>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</si>
  <si>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</si>
  <si>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</si>
  <si>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</si>
  <si>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</si>
  <si>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</si>
  <si>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</si>
  <si>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</si>
  <si>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</si>
  <si>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</si>
  <si>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</si>
  <si>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август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</si>
</sst>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80" zoomScaleNormal="80" workbookViewId="0">
      <selection activeCell="T17" sqref="T1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25">
      <c r="A8" s="31" t="s">
        <v>40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42.75" customHeight="1" x14ac:dyDescent="0.2">
      <c r="A10" s="36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33" customHeight="1" x14ac:dyDescent="0.2">
      <c r="A11" s="36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32.25" customHeight="1" x14ac:dyDescent="0.2">
      <c r="A12" s="36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78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9.5" customHeight="1" x14ac:dyDescent="0.2">
      <c r="A14" s="36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35" t="s">
        <v>14</v>
      </c>
      <c r="C15" s="32" t="s">
        <v>15</v>
      </c>
      <c r="D15" s="23" t="s">
        <v>16</v>
      </c>
      <c r="E15" s="15">
        <f>48+12</f>
        <v>60</v>
      </c>
      <c r="F15" s="15">
        <f>236.2+63.7</f>
        <v>299.89999999999998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30+4</f>
        <v>34</v>
      </c>
      <c r="N15" s="15">
        <f>144.2+22</f>
        <v>166.2</v>
      </c>
      <c r="O15" s="15">
        <v>0</v>
      </c>
      <c r="P15" s="15">
        <v>0</v>
      </c>
    </row>
    <row r="16" spans="1:16" ht="24" x14ac:dyDescent="0.25">
      <c r="A16" s="22">
        <v>2</v>
      </c>
      <c r="B16" s="35"/>
      <c r="C16" s="32"/>
      <c r="D16" s="23" t="s">
        <v>17</v>
      </c>
      <c r="E16" s="15">
        <f>90+134</f>
        <v>224</v>
      </c>
      <c r="F16" s="15">
        <f>657.83+689.14</f>
        <v>1346.97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42+70</f>
        <v>112</v>
      </c>
      <c r="N16" s="15">
        <f>321.62+339.01</f>
        <v>660.63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35"/>
      <c r="C17" s="32" t="s">
        <v>18</v>
      </c>
      <c r="D17" s="23" t="s">
        <v>16</v>
      </c>
      <c r="E17" s="15">
        <v>9</v>
      </c>
      <c r="F17" s="15">
        <v>70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6</v>
      </c>
      <c r="N17" s="15">
        <v>48</v>
      </c>
      <c r="O17" s="15">
        <v>0</v>
      </c>
      <c r="P17" s="22">
        <v>0</v>
      </c>
    </row>
    <row r="18" spans="1:16" ht="24" x14ac:dyDescent="0.25">
      <c r="A18" s="24">
        <v>4</v>
      </c>
      <c r="B18" s="35"/>
      <c r="C18" s="32"/>
      <c r="D18" s="23" t="s">
        <v>17</v>
      </c>
      <c r="E18" s="15">
        <f>2+18</f>
        <v>20</v>
      </c>
      <c r="F18" s="15">
        <f>67.8+165.7</f>
        <v>233.5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>1+11</f>
        <v>12</v>
      </c>
      <c r="N18" s="15">
        <v>117.5</v>
      </c>
      <c r="O18" s="15">
        <v>0</v>
      </c>
      <c r="P18" s="22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15">
        <f>1</f>
        <v>1</v>
      </c>
      <c r="F19" s="15">
        <f>5</f>
        <v>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15">
        <f>1+1</f>
        <v>2</v>
      </c>
      <c r="F20" s="15">
        <f>192.21+197.4</f>
        <v>389.61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f>1</f>
        <v>1</v>
      </c>
      <c r="N20" s="15">
        <f>192.21</f>
        <v>192.21</v>
      </c>
      <c r="O20" s="15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f>2</f>
        <v>2</v>
      </c>
      <c r="F21" s="15">
        <f>14</f>
        <v>14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32"/>
      <c r="C29" s="26" t="s">
        <v>27</v>
      </c>
      <c r="D29" s="27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6" t="s">
        <v>29</v>
      </c>
      <c r="D30" s="27"/>
      <c r="E30" s="12">
        <f>E31-E15-E17-E19-E20-E29-E16-E18-E22-E21-E23</f>
        <v>158</v>
      </c>
      <c r="F30" s="22">
        <f>F31-F15-F17-F19-F20-F29-F16-F18-F22-F21-F23</f>
        <v>2417.1600000000008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311</v>
      </c>
      <c r="N30" s="22">
        <f>N31-N15-N17-N19-N20-N29-N16-N18-N22-N21-N23</f>
        <v>3591.6000000000004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28" t="s">
        <v>30</v>
      </c>
      <c r="C31" s="29"/>
      <c r="D31" s="30"/>
      <c r="E31" s="9">
        <v>476</v>
      </c>
      <c r="F31" s="10">
        <v>4776.1400000000003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476</v>
      </c>
      <c r="N31" s="13">
        <f>F31</f>
        <v>4776.1400000000003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F21" sqref="F2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август 2022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1</v>
      </c>
      <c r="F16" s="3">
        <v>5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2</v>
      </c>
      <c r="F20" s="3">
        <v>30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32"/>
      <c r="C24" s="32" t="s">
        <v>22</v>
      </c>
      <c r="D24" s="3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32" t="s">
        <v>23</v>
      </c>
      <c r="D25" s="3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32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32" t="s">
        <v>25</v>
      </c>
      <c r="D27" s="3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32" t="s">
        <v>26</v>
      </c>
      <c r="D28" s="3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32"/>
      <c r="C29" s="32" t="s">
        <v>27</v>
      </c>
      <c r="D29" s="3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32" t="s">
        <v>29</v>
      </c>
      <c r="D30" s="32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f>M31-M20-M16</f>
        <v>3</v>
      </c>
      <c r="N30" s="19">
        <f>N31-N20-N16</f>
        <v>35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3</v>
      </c>
      <c r="F31" s="16">
        <v>35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16">
        <f>F31</f>
        <v>35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T28" sqref="T2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август 2022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2</v>
      </c>
      <c r="F16" s="3">
        <v>9.4700000000000006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4.2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32"/>
      <c r="C29" s="26" t="s">
        <v>27</v>
      </c>
      <c r="D29" s="2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6" t="s">
        <v>29</v>
      </c>
      <c r="D30" s="27"/>
      <c r="E30" s="3">
        <f>E31-E16</f>
        <v>1</v>
      </c>
      <c r="F30" s="18">
        <f>F31-F16</f>
        <v>3.7999999999999989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2</v>
      </c>
      <c r="N30" s="3">
        <f>3.8+5.27</f>
        <v>9.07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28" t="s">
        <v>30</v>
      </c>
      <c r="C31" s="29"/>
      <c r="D31" s="30"/>
      <c r="E31" s="9">
        <v>3</v>
      </c>
      <c r="F31" s="9">
        <v>13.27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9">
        <f>F31</f>
        <v>13.27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2022-09-09T08:03:42Z</dcterms:modified>
</cp:coreProperties>
</file>