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Документы\Раскрытие информации\2021 год\10 Октябр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ОГКМ!$A$1:$F$39</definedName>
    <definedName name="_xlnm.Print_Area" localSheetId="0">СВГКМ!$A$1:$F$103</definedName>
    <definedName name="_xlnm.Print_Area" localSheetId="1">СТГКМ!$A$1:$F$41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<sst xmlns="http://schemas.openxmlformats.org/spreadsheetml/2006/main" count="401" uniqueCount="143">
  <si>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</si>
  <si>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</si>
  <si>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</si>
  <si>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</si>
  <si>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</si>
  <si>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</si>
  <si>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октябрь</t>
  </si>
  <si>
    <t>2021 года</t>
  </si>
  <si>
    <t>(месяц)</t>
  </si>
  <si>
    <t>с 01.10.21г. по 31.10.21г.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</si>
  <si>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</si>
  <si>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</si>
  <si>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</si>
  <si>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</si>
  <si>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</si>
  <si>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</si>
  <si>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</si>
  <si>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</si>
  <si>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</si>
  <si>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</si>
  <si>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</si>
  <si>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</si>
  <si>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</si>
  <si>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</si>
  <si>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</si>
  <si>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</si>
  <si>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</si>
  <si>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</si>
  <si>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</si>
  <si>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</si>
  <si>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</si>
  <si>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</si>
  <si>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</si>
  <si>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</si>
  <si>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</si>
  <si>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</si>
  <si>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</si>
  <si>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</si>
  <si>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</si>
  <si>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</si>
  <si>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</si>
  <si>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</si>
  <si>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</si>
  <si>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</si>
  <si>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</si>
  <si>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</si>
  <si>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</si>
  <si>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</si>
  <si>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</si>
  <si>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</si>
  <si>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</si>
  <si>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</si>
  <si>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</si>
  <si>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</si>
  <si>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</si>
  <si>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</si>
  <si>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</si>
  <si>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</si>
  <si>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</si>
  <si>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</si>
  <si>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</si>
  <si>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</si>
  <si>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</si>
  <si>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</si>
  <si>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</si>
  <si>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</si>
  <si>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</si>
  <si>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</si>
  <si>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</si>
  <si>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</si>
  <si>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</si>
  <si>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</si>
  <si>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</si>
  <si>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</si>
  <si>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</si>
  <si>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</si>
  <si>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</si>
  <si>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</si>
  <si>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</si>
  <si>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</si>
  <si>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</si>
  <si>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</si>
  <si>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</si>
  <si>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</si>
  <si>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</si>
  <si>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</si>
  <si>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</si>
  <si>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</si>
  <si>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</si>
  <si>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</si>
  <si>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</si>
  <si>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</si>
  <si>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</si>
  <si>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</si>
  <si>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</si>
  <si>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</si>
  <si>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</si>
  <si>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</si>
  <si>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</si>
  <si>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</si>
  <si>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</si>
  <si>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</si>
  <si>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</si>
  <si>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</si>
  <si>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</si>
  <si>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</si>
  <si>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</si>
  <si>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</si>
  <si>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</si>
  <si>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</si>
  <si>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</si>
  <si>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</si>
  <si>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УДиТГ:</t>
  </si>
  <si>
    <t>МГ Мастах-Берге (3 нитка)</t>
  </si>
  <si>
    <t>АГРС с.Мастах</t>
  </si>
  <si>
    <t>АО "Сахатранснефтегаз"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</si>
  <si>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</si>
  <si>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</si>
  <si>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</si>
  <si>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</si>
  <si>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</si>
  <si>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</si>
  <si>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</si>
  <si>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</si>
  <si>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</si>
  <si>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</si>
  <si>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</si>
  <si>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</si>
  <si>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</si>
  <si>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</si>
  <si>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</si>
  <si>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</si>
  <si>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</si>
  <si>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</si>
  <si>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</si>
  <si>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</si>
  <si>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</si>
  <si>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</si>
  <si>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</si>
  <si>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</si>
  <si>
    <t xml:space="preserve">в зонах входа на </t>
  </si>
  <si>
    <t>АО "Сахатранснефтегаз"/     Объекты АО АК "ЖД Якутии"</t>
  </si>
  <si>
    <t>АО "Сахатранснефтегаз"/   Объекты АО "Саханефтегазсбыт"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</si>
</sst>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8" fillId="0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165" fontId="1" fillId="0" borderId="4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&#1055;&#1083;&#1072;&#1085;\&#1087;&#1083;&#1072;&#1085;%20&#1085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0.16666666666666666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0.41666666666666669</v>
          </cell>
        </row>
        <row r="21">
          <cell r="D21">
            <v>8.1666666666666661</v>
          </cell>
        </row>
        <row r="23">
          <cell r="D23">
            <v>0.5</v>
          </cell>
        </row>
        <row r="26">
          <cell r="D26">
            <v>26.666666666666668</v>
          </cell>
        </row>
        <row r="27">
          <cell r="D27">
            <v>0.83333333333333337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F21">
            <v>0.13075599999999998</v>
          </cell>
        </row>
        <row r="22">
          <cell r="F22">
            <v>0.12984399999999999</v>
          </cell>
        </row>
        <row r="23">
          <cell r="F23">
            <v>7.7358999999999997E-2</v>
          </cell>
        </row>
        <row r="24">
          <cell r="F24">
            <v>0.70841700000000007</v>
          </cell>
        </row>
        <row r="26">
          <cell r="F26">
            <v>8.7919999999999998E-2</v>
          </cell>
        </row>
        <row r="27">
          <cell r="F27">
            <v>0.107429</v>
          </cell>
        </row>
        <row r="28">
          <cell r="F28">
            <v>8.856E-2</v>
          </cell>
        </row>
        <row r="29">
          <cell r="F29">
            <v>7.1687000000000001E-2</v>
          </cell>
        </row>
        <row r="30">
          <cell r="F30">
            <v>8.3470000000000003E-2</v>
          </cell>
        </row>
        <row r="31">
          <cell r="F31">
            <v>6.8200999999999998E-2</v>
          </cell>
        </row>
        <row r="32">
          <cell r="F32">
            <v>3.6647000000000006E-2</v>
          </cell>
        </row>
        <row r="33">
          <cell r="F33">
            <v>3.6327069999999999</v>
          </cell>
        </row>
        <row r="34">
          <cell r="F34">
            <v>0.24212899999999998</v>
          </cell>
        </row>
        <row r="35">
          <cell r="F35">
            <v>0.239783</v>
          </cell>
        </row>
        <row r="36">
          <cell r="F36">
            <v>5.7762999999999995E-2</v>
          </cell>
        </row>
        <row r="37">
          <cell r="F37">
            <v>0.16859400000000005</v>
          </cell>
        </row>
        <row r="38">
          <cell r="F38">
            <v>0.83774800000000005</v>
          </cell>
        </row>
        <row r="39">
          <cell r="F39">
            <v>13.488938999999998</v>
          </cell>
        </row>
        <row r="40">
          <cell r="F40">
            <v>0.22564199999999995</v>
          </cell>
        </row>
        <row r="41">
          <cell r="F41">
            <v>0.416514</v>
          </cell>
        </row>
        <row r="42">
          <cell r="F42">
            <v>1.9549349999999999</v>
          </cell>
        </row>
        <row r="43">
          <cell r="F43">
            <v>0.43461900000000003</v>
          </cell>
        </row>
        <row r="44">
          <cell r="F44">
            <v>1.0900340000000002</v>
          </cell>
        </row>
        <row r="45">
          <cell r="F45">
            <v>0.16664700000000005</v>
          </cell>
        </row>
        <row r="46">
          <cell r="F46">
            <v>4.1002000000000004E-2</v>
          </cell>
        </row>
        <row r="47">
          <cell r="F47">
            <v>0.17871199999999998</v>
          </cell>
        </row>
        <row r="48">
          <cell r="F48">
            <v>1.7320499999999999</v>
          </cell>
        </row>
        <row r="49">
          <cell r="F49">
            <v>1.8022E-2</v>
          </cell>
        </row>
        <row r="50">
          <cell r="F50">
            <v>6.5865999999999994E-2</v>
          </cell>
        </row>
        <row r="51">
          <cell r="F51">
            <v>7.5075000000000003E-2</v>
          </cell>
        </row>
        <row r="52">
          <cell r="F52">
            <v>0.46772599999999998</v>
          </cell>
        </row>
        <row r="53">
          <cell r="F53">
            <v>4.0890000000000003E-2</v>
          </cell>
        </row>
        <row r="54">
          <cell r="F54">
            <v>0.21636000000000005</v>
          </cell>
        </row>
        <row r="55">
          <cell r="F55">
            <v>3.4703000000000005E-2</v>
          </cell>
        </row>
        <row r="56">
          <cell r="F56">
            <v>0.13800499999999999</v>
          </cell>
        </row>
        <row r="57">
          <cell r="F57">
            <v>8.5740999999999998E-2</v>
          </cell>
        </row>
        <row r="58">
          <cell r="F58">
            <v>1.7841020000000001</v>
          </cell>
        </row>
        <row r="70">
          <cell r="F70">
            <v>154.772944</v>
          </cell>
        </row>
        <row r="71">
          <cell r="F71">
            <v>5.2290999999999999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="96" zoomScaleNormal="100" zoomScaleSheetLayoutView="96" workbookViewId="0">
      <selection activeCell="D52" sqref="D52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855468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39" t="s">
        <v>4</v>
      </c>
      <c r="B6" s="39"/>
      <c r="C6" s="39"/>
      <c r="D6" s="39"/>
      <c r="E6" s="39"/>
      <c r="F6" s="39"/>
    </row>
    <row r="7" spans="1:11" s="7" customFormat="1" ht="15.75" customHeight="1" x14ac:dyDescent="0.25">
      <c r="A7" s="40" t="s">
        <v>115</v>
      </c>
      <c r="B7" s="40"/>
      <c r="C7" s="40"/>
      <c r="D7" s="40"/>
      <c r="E7" s="40"/>
      <c r="F7" s="40"/>
      <c r="G7" s="51"/>
      <c r="H7" s="51"/>
      <c r="I7" s="51"/>
      <c r="J7" s="51"/>
      <c r="K7" s="51"/>
    </row>
    <row r="8" spans="1:11" s="8" customFormat="1" ht="11.1" customHeight="1" x14ac:dyDescent="0.2">
      <c r="A8" s="41" t="s">
        <v>5</v>
      </c>
      <c r="B8" s="41"/>
      <c r="C8" s="41"/>
      <c r="D8" s="41"/>
      <c r="E8" s="41"/>
      <c r="F8" s="41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140</v>
      </c>
      <c r="C9" s="11" t="s">
        <v>6</v>
      </c>
      <c r="D9" s="12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48" t="s">
        <v>139</v>
      </c>
      <c r="B16" s="30"/>
      <c r="C16" s="30"/>
      <c r="D16" s="30"/>
      <c r="E16" s="30"/>
      <c r="F16" s="30"/>
    </row>
    <row r="17" spans="1:7" x14ac:dyDescent="0.2">
      <c r="A17" s="31" t="s">
        <v>17</v>
      </c>
      <c r="B17" s="32"/>
      <c r="C17" s="33" t="s">
        <v>115</v>
      </c>
      <c r="D17" s="33" t="s">
        <v>18</v>
      </c>
      <c r="E17" s="33" t="s">
        <v>18</v>
      </c>
      <c r="F17" s="33">
        <f>(920+710+1200+960+510+1200)/12-[1]р10!F70</f>
        <v>303.56038933333332</v>
      </c>
      <c r="G17" s="34"/>
    </row>
    <row r="18" spans="1:7" x14ac:dyDescent="0.2">
      <c r="A18" s="35" t="s">
        <v>19</v>
      </c>
      <c r="B18" s="35" t="s">
        <v>20</v>
      </c>
      <c r="C18" s="33" t="s">
        <v>115</v>
      </c>
      <c r="D18" s="33" t="s">
        <v>18</v>
      </c>
      <c r="E18" s="33" t="s">
        <v>18</v>
      </c>
      <c r="F18" s="33">
        <f>'[1]проектная произв'!D4-[1]р10!F21</f>
        <v>0.78174399999999999</v>
      </c>
    </row>
    <row r="19" spans="1:7" x14ac:dyDescent="0.2">
      <c r="A19" s="35" t="s">
        <v>19</v>
      </c>
      <c r="B19" s="35" t="s">
        <v>21</v>
      </c>
      <c r="C19" s="33" t="s">
        <v>115</v>
      </c>
      <c r="D19" s="33" t="s">
        <v>18</v>
      </c>
      <c r="E19" s="33" t="s">
        <v>18</v>
      </c>
      <c r="F19" s="33">
        <f>'[1]проектная произв'!D5-[1]р10!F22</f>
        <v>3.682266666666667E-2</v>
      </c>
    </row>
    <row r="20" spans="1:7" x14ac:dyDescent="0.2">
      <c r="A20" s="35" t="s">
        <v>19</v>
      </c>
      <c r="B20" s="35" t="s">
        <v>22</v>
      </c>
      <c r="C20" s="33" t="s">
        <v>115</v>
      </c>
      <c r="D20" s="33" t="s">
        <v>18</v>
      </c>
      <c r="E20" s="33" t="s">
        <v>18</v>
      </c>
      <c r="F20" s="33">
        <f>'[1]проектная произв'!D6-[1]р10!F23</f>
        <v>0.22680766666666663</v>
      </c>
    </row>
    <row r="21" spans="1:7" x14ac:dyDescent="0.2">
      <c r="A21" s="35" t="s">
        <v>23</v>
      </c>
      <c r="B21" s="35" t="s">
        <v>24</v>
      </c>
      <c r="C21" s="33" t="s">
        <v>115</v>
      </c>
      <c r="D21" s="33" t="s">
        <v>18</v>
      </c>
      <c r="E21" s="33" t="s">
        <v>18</v>
      </c>
      <c r="F21" s="33">
        <f>'[1]проектная произв'!D8+'[1]проектная произв'!D68-[1]р10!F24</f>
        <v>4.4146730000000005</v>
      </c>
    </row>
    <row r="22" spans="1:7" x14ac:dyDescent="0.2">
      <c r="A22" s="35" t="s">
        <v>25</v>
      </c>
      <c r="B22" s="35" t="s">
        <v>26</v>
      </c>
      <c r="C22" s="33" t="s">
        <v>115</v>
      </c>
      <c r="D22" s="33" t="s">
        <v>18</v>
      </c>
      <c r="E22" s="33" t="s">
        <v>18</v>
      </c>
      <c r="F22" s="33">
        <f>'[1]проектная произв'!D12-[1]р10!F26</f>
        <v>1.2199966666666666</v>
      </c>
    </row>
    <row r="23" spans="1:7" x14ac:dyDescent="0.2">
      <c r="A23" s="35" t="s">
        <v>27</v>
      </c>
      <c r="B23" s="35" t="s">
        <v>28</v>
      </c>
      <c r="C23" s="33" t="s">
        <v>115</v>
      </c>
      <c r="D23" s="33" t="s">
        <v>18</v>
      </c>
      <c r="E23" s="33" t="s">
        <v>18</v>
      </c>
      <c r="F23" s="33">
        <f>'[1]проектная произв'!D14-[1]р10!F31</f>
        <v>4.0984656666666668</v>
      </c>
    </row>
    <row r="24" spans="1:7" x14ac:dyDescent="0.2">
      <c r="A24" s="35" t="s">
        <v>29</v>
      </c>
      <c r="B24" s="35" t="s">
        <v>30</v>
      </c>
      <c r="C24" s="33" t="s">
        <v>115</v>
      </c>
      <c r="D24" s="33" t="s">
        <v>18</v>
      </c>
      <c r="E24" s="33" t="s">
        <v>18</v>
      </c>
      <c r="F24" s="33">
        <f>'[1]проектная произв'!D16+'[1]проектная произв'!D64-[1]р10!F33</f>
        <v>44.475626333333338</v>
      </c>
    </row>
    <row r="25" spans="1:7" x14ac:dyDescent="0.2">
      <c r="A25" s="35" t="s">
        <v>31</v>
      </c>
      <c r="B25" s="35" t="s">
        <v>32</v>
      </c>
      <c r="C25" s="33" t="s">
        <v>115</v>
      </c>
      <c r="D25" s="33" t="s">
        <v>18</v>
      </c>
      <c r="E25" s="33" t="s">
        <v>18</v>
      </c>
      <c r="F25" s="33">
        <f>'[1]проектная произв'!D17-[1]р10!F32</f>
        <v>0.13001966666666664</v>
      </c>
    </row>
    <row r="26" spans="1:7" x14ac:dyDescent="0.2">
      <c r="A26" s="35" t="s">
        <v>33</v>
      </c>
      <c r="B26" s="35" t="s">
        <v>34</v>
      </c>
      <c r="C26" s="33" t="s">
        <v>115</v>
      </c>
      <c r="D26" s="33" t="s">
        <v>18</v>
      </c>
      <c r="E26" s="33" t="s">
        <v>18</v>
      </c>
      <c r="F26" s="33">
        <f>'[1]проектная произв'!D18-[1]р10!F34-[1]р10!F35</f>
        <v>1.5514213333333331</v>
      </c>
    </row>
    <row r="27" spans="1:7" x14ac:dyDescent="0.2">
      <c r="A27" s="35" t="s">
        <v>35</v>
      </c>
      <c r="B27" s="35" t="s">
        <v>36</v>
      </c>
      <c r="C27" s="33" t="s">
        <v>115</v>
      </c>
      <c r="D27" s="33" t="s">
        <v>18</v>
      </c>
      <c r="E27" s="33" t="s">
        <v>18</v>
      </c>
      <c r="F27" s="33">
        <f>'[1]проектная произв'!D19-[1]р10!F34</f>
        <v>1.4245376666666667</v>
      </c>
    </row>
    <row r="28" spans="1:7" x14ac:dyDescent="0.2">
      <c r="A28" s="35" t="s">
        <v>37</v>
      </c>
      <c r="B28" s="35" t="s">
        <v>38</v>
      </c>
      <c r="C28" s="33" t="s">
        <v>115</v>
      </c>
      <c r="D28" s="33" t="s">
        <v>18</v>
      </c>
      <c r="E28" s="33" t="s">
        <v>18</v>
      </c>
      <c r="F28" s="33">
        <f>'[1]проектная произв'!D20-[1]р10!F35</f>
        <v>0.17688366666666669</v>
      </c>
    </row>
    <row r="29" spans="1:7" x14ac:dyDescent="0.2">
      <c r="A29" s="35" t="s">
        <v>39</v>
      </c>
      <c r="B29" s="35" t="s">
        <v>40</v>
      </c>
      <c r="C29" s="33" t="s">
        <v>115</v>
      </c>
      <c r="D29" s="33" t="s">
        <v>18</v>
      </c>
      <c r="E29" s="33" t="s">
        <v>18</v>
      </c>
      <c r="F29" s="33">
        <f>'[1]проектная произв'!D21-[1]р10!F36</f>
        <v>8.1089036666666665</v>
      </c>
    </row>
    <row r="30" spans="1:7" x14ac:dyDescent="0.2">
      <c r="A30" s="35" t="s">
        <v>41</v>
      </c>
      <c r="B30" s="35" t="s">
        <v>42</v>
      </c>
      <c r="C30" s="33" t="s">
        <v>115</v>
      </c>
      <c r="D30" s="33" t="s">
        <v>18</v>
      </c>
      <c r="E30" s="33" t="s">
        <v>18</v>
      </c>
      <c r="F30" s="33">
        <f>'[1]проектная произв'!D23-[1]р10!F41</f>
        <v>8.3486000000000005E-2</v>
      </c>
    </row>
    <row r="31" spans="1:7" x14ac:dyDescent="0.2">
      <c r="A31" s="35" t="s">
        <v>43</v>
      </c>
      <c r="B31" s="35" t="s">
        <v>44</v>
      </c>
      <c r="C31" s="33" t="s">
        <v>115</v>
      </c>
      <c r="D31" s="33" t="s">
        <v>18</v>
      </c>
      <c r="E31" s="33" t="s">
        <v>18</v>
      </c>
      <c r="F31" s="33">
        <f>'[1]проектная произв'!D26-[1]р10!F39</f>
        <v>13.177727666666669</v>
      </c>
    </row>
    <row r="32" spans="1:7" x14ac:dyDescent="0.2">
      <c r="A32" s="35" t="s">
        <v>45</v>
      </c>
      <c r="B32" s="35" t="s">
        <v>46</v>
      </c>
      <c r="C32" s="33" t="s">
        <v>115</v>
      </c>
      <c r="D32" s="33" t="s">
        <v>18</v>
      </c>
      <c r="E32" s="33" t="s">
        <v>18</v>
      </c>
      <c r="F32" s="33">
        <f>'[1]проектная произв'!D27-[1]р10!F38</f>
        <v>-4.4146666666666778E-3</v>
      </c>
    </row>
    <row r="33" spans="1:6" x14ac:dyDescent="0.2">
      <c r="A33" s="35" t="s">
        <v>47</v>
      </c>
      <c r="B33" s="35" t="s">
        <v>48</v>
      </c>
      <c r="C33" s="33" t="s">
        <v>115</v>
      </c>
      <c r="D33" s="33" t="s">
        <v>18</v>
      </c>
      <c r="E33" s="33" t="s">
        <v>18</v>
      </c>
      <c r="F33" s="33">
        <f>'[1]проектная произв'!D29-[1]р10!F40</f>
        <v>14.566024666666666</v>
      </c>
    </row>
    <row r="34" spans="1:6" x14ac:dyDescent="0.2">
      <c r="A34" s="35" t="s">
        <v>49</v>
      </c>
      <c r="B34" s="35" t="s">
        <v>50</v>
      </c>
      <c r="C34" s="33" t="s">
        <v>115</v>
      </c>
      <c r="D34" s="33" t="s">
        <v>18</v>
      </c>
      <c r="E34" s="33" t="s">
        <v>18</v>
      </c>
      <c r="F34" s="33">
        <f>'[1]проектная произв'!D30-[1]р10!F40</f>
        <v>0.44102466666666668</v>
      </c>
    </row>
    <row r="35" spans="1:6" x14ac:dyDescent="0.2">
      <c r="A35" s="35" t="s">
        <v>49</v>
      </c>
      <c r="B35" s="35" t="s">
        <v>51</v>
      </c>
      <c r="C35" s="33" t="s">
        <v>115</v>
      </c>
      <c r="D35" s="33" t="s">
        <v>18</v>
      </c>
      <c r="E35" s="33" t="s">
        <v>18</v>
      </c>
      <c r="F35" s="33">
        <f>'[1]проектная произв'!D31-[1]р10!F37</f>
        <v>13.518905999999999</v>
      </c>
    </row>
    <row r="36" spans="1:6" x14ac:dyDescent="0.2">
      <c r="A36" s="35" t="s">
        <v>52</v>
      </c>
      <c r="B36" s="35" t="s">
        <v>53</v>
      </c>
      <c r="C36" s="33" t="s">
        <v>115</v>
      </c>
      <c r="D36" s="33" t="s">
        <v>18</v>
      </c>
      <c r="E36" s="33" t="s">
        <v>18</v>
      </c>
      <c r="F36" s="33">
        <f>'[1]проектная произв'!D32-[1]р10!F37</f>
        <v>0.49807266666666661</v>
      </c>
    </row>
    <row r="37" spans="1:6" x14ac:dyDescent="0.2">
      <c r="A37" s="35" t="s">
        <v>54</v>
      </c>
      <c r="B37" s="35" t="s">
        <v>55</v>
      </c>
      <c r="C37" s="33" t="s">
        <v>115</v>
      </c>
      <c r="D37" s="33" t="s">
        <v>18</v>
      </c>
      <c r="E37" s="33" t="s">
        <v>18</v>
      </c>
      <c r="F37" s="33">
        <f>'[1]проектная произв'!D33-[1]р10!F27-[1]р10!F28-[1]р10!F29-[1]р10!F30</f>
        <v>9.3071873333333333</v>
      </c>
    </row>
    <row r="38" spans="1:6" x14ac:dyDescent="0.2">
      <c r="A38" s="35" t="s">
        <v>56</v>
      </c>
      <c r="B38" s="35" t="s">
        <v>57</v>
      </c>
      <c r="C38" s="33" t="s">
        <v>115</v>
      </c>
      <c r="D38" s="33" t="s">
        <v>18</v>
      </c>
      <c r="E38" s="33" t="s">
        <v>18</v>
      </c>
      <c r="F38" s="33">
        <f>'[1]проектная произв'!D34-[1]р10!F27</f>
        <v>0.52896700000000008</v>
      </c>
    </row>
    <row r="39" spans="1:6" x14ac:dyDescent="0.2">
      <c r="A39" s="35" t="s">
        <v>58</v>
      </c>
      <c r="B39" s="35" t="s">
        <v>59</v>
      </c>
      <c r="C39" s="33" t="s">
        <v>115</v>
      </c>
      <c r="D39" s="33" t="s">
        <v>18</v>
      </c>
      <c r="E39" s="33" t="s">
        <v>18</v>
      </c>
      <c r="F39" s="33">
        <f>'[1]проектная произв'!D35-[1]р10!F28</f>
        <v>0.49426000000000003</v>
      </c>
    </row>
    <row r="40" spans="1:6" x14ac:dyDescent="0.2">
      <c r="A40" s="35" t="s">
        <v>60</v>
      </c>
      <c r="B40" s="31" t="s">
        <v>61</v>
      </c>
      <c r="C40" s="33" t="s">
        <v>115</v>
      </c>
      <c r="D40" s="33" t="s">
        <v>18</v>
      </c>
      <c r="E40" s="33" t="s">
        <v>18</v>
      </c>
      <c r="F40" s="33">
        <f>'[1]проектная произв'!D54-[1]р10!F29</f>
        <v>0.56832900000000008</v>
      </c>
    </row>
    <row r="41" spans="1:6" x14ac:dyDescent="0.2">
      <c r="A41" s="35" t="s">
        <v>62</v>
      </c>
      <c r="B41" s="31" t="s">
        <v>63</v>
      </c>
      <c r="C41" s="33" t="s">
        <v>115</v>
      </c>
      <c r="D41" s="33"/>
      <c r="E41" s="33"/>
      <c r="F41" s="33">
        <f>'[1]проектная произв'!D66-[1]р10!F30</f>
        <v>3.8624759459459459</v>
      </c>
    </row>
    <row r="42" spans="1:6" x14ac:dyDescent="0.2">
      <c r="A42" s="35" t="s">
        <v>64</v>
      </c>
      <c r="B42" s="35" t="s">
        <v>65</v>
      </c>
      <c r="C42" s="33" t="s">
        <v>115</v>
      </c>
      <c r="D42" s="33" t="s">
        <v>18</v>
      </c>
      <c r="E42" s="33" t="s">
        <v>18</v>
      </c>
      <c r="F42" s="33">
        <f>'[1]проектная произв'!D36-0</f>
        <v>46.666666666666664</v>
      </c>
    </row>
    <row r="43" spans="1:6" x14ac:dyDescent="0.2">
      <c r="A43" s="35" t="s">
        <v>66</v>
      </c>
      <c r="B43" s="35" t="s">
        <v>67</v>
      </c>
      <c r="C43" s="33" t="s">
        <v>115</v>
      </c>
      <c r="D43" s="33" t="s">
        <v>18</v>
      </c>
      <c r="E43" s="33" t="s">
        <v>18</v>
      </c>
      <c r="F43" s="33">
        <f>'[1]проектная произв'!D37-[1]р10!F42</f>
        <v>42.045065000000001</v>
      </c>
    </row>
    <row r="44" spans="1:6" x14ac:dyDescent="0.2">
      <c r="A44" s="35" t="s">
        <v>68</v>
      </c>
      <c r="B44" s="35" t="s">
        <v>69</v>
      </c>
      <c r="C44" s="33" t="s">
        <v>115</v>
      </c>
      <c r="D44" s="33" t="s">
        <v>18</v>
      </c>
      <c r="E44" s="33" t="s">
        <v>18</v>
      </c>
      <c r="F44" s="33">
        <f>'[1]проектная произв'!D38-[1]р10!F42</f>
        <v>5.345065</v>
      </c>
    </row>
    <row r="45" spans="1:6" x14ac:dyDescent="0.2">
      <c r="A45" s="35" t="s">
        <v>70</v>
      </c>
      <c r="B45" s="35" t="s">
        <v>71</v>
      </c>
      <c r="C45" s="33" t="s">
        <v>115</v>
      </c>
      <c r="D45" s="33" t="s">
        <v>18</v>
      </c>
      <c r="E45" s="33" t="s">
        <v>18</v>
      </c>
      <c r="F45" s="33">
        <f>'[1]проектная произв'!D39-SUM([1]р10!F43:F58)</f>
        <v>37.430446000000003</v>
      </c>
    </row>
    <row r="46" spans="1:6" x14ac:dyDescent="0.2">
      <c r="A46" s="35" t="s">
        <v>72</v>
      </c>
      <c r="B46" s="35" t="s">
        <v>73</v>
      </c>
      <c r="C46" s="33" t="s">
        <v>115</v>
      </c>
      <c r="D46" s="33" t="s">
        <v>18</v>
      </c>
      <c r="E46" s="33" t="s">
        <v>18</v>
      </c>
      <c r="F46" s="33">
        <f>'[1]проектная произв'!D45-[1]р10!F48</f>
        <v>5.5679499999999997</v>
      </c>
    </row>
    <row r="47" spans="1:6" x14ac:dyDescent="0.2">
      <c r="A47" s="35" t="s">
        <v>74</v>
      </c>
      <c r="B47" s="35" t="s">
        <v>75</v>
      </c>
      <c r="C47" s="33" t="s">
        <v>115</v>
      </c>
      <c r="D47" s="33" t="s">
        <v>18</v>
      </c>
      <c r="E47" s="33" t="s">
        <v>18</v>
      </c>
      <c r="F47" s="33">
        <f>'[1]проектная произв'!D42-[1]р10!F43</f>
        <v>3.2153809999999998</v>
      </c>
    </row>
    <row r="48" spans="1:6" x14ac:dyDescent="0.2">
      <c r="A48" s="35" t="s">
        <v>76</v>
      </c>
      <c r="B48" s="35" t="s">
        <v>77</v>
      </c>
      <c r="C48" s="33" t="s">
        <v>115</v>
      </c>
      <c r="D48" s="33" t="s">
        <v>18</v>
      </c>
      <c r="E48" s="33" t="s">
        <v>18</v>
      </c>
      <c r="F48" s="33">
        <f>'[1]проектная произв'!D43-[1]р10!F47</f>
        <v>1.281288</v>
      </c>
    </row>
    <row r="49" spans="1:6" x14ac:dyDescent="0.2">
      <c r="A49" s="36" t="s">
        <v>78</v>
      </c>
      <c r="B49" s="36" t="s">
        <v>79</v>
      </c>
      <c r="C49" s="33" t="s">
        <v>115</v>
      </c>
      <c r="D49" s="33" t="s">
        <v>18</v>
      </c>
      <c r="E49" s="33" t="s">
        <v>18</v>
      </c>
      <c r="F49" s="33">
        <f>'[1]проектная произв'!D44-[1]р10!F44</f>
        <v>2.5599659999999997</v>
      </c>
    </row>
    <row r="50" spans="1:6" ht="38.25" x14ac:dyDescent="0.2">
      <c r="A50" s="36" t="s">
        <v>80</v>
      </c>
      <c r="B50" s="36" t="s">
        <v>81</v>
      </c>
      <c r="C50" s="53" t="s">
        <v>141</v>
      </c>
      <c r="D50" s="37" t="s">
        <v>18</v>
      </c>
      <c r="E50" s="37" t="s">
        <v>18</v>
      </c>
      <c r="F50" s="37">
        <f>'[1]проектная произв'!D58-[1]р10!F45</f>
        <v>1.1062724187582562</v>
      </c>
    </row>
    <row r="51" spans="1:6" ht="38.25" x14ac:dyDescent="0.2">
      <c r="A51" s="36" t="s">
        <v>82</v>
      </c>
      <c r="B51" s="36" t="s">
        <v>83</v>
      </c>
      <c r="C51" s="53" t="s">
        <v>142</v>
      </c>
      <c r="D51" s="37" t="s">
        <v>18</v>
      </c>
      <c r="E51" s="37" t="s">
        <v>18</v>
      </c>
      <c r="F51" s="37">
        <f>'[1]проектная произв'!D62-[1]р10!F46</f>
        <v>1.3871575744680853</v>
      </c>
    </row>
    <row r="52" spans="1:6" x14ac:dyDescent="0.2">
      <c r="A52" s="35" t="s">
        <v>84</v>
      </c>
      <c r="B52" s="35" t="s">
        <v>85</v>
      </c>
      <c r="C52" s="33" t="s">
        <v>115</v>
      </c>
      <c r="D52" s="37" t="s">
        <v>18</v>
      </c>
      <c r="E52" s="37" t="s">
        <v>18</v>
      </c>
      <c r="F52" s="37">
        <f>'[1]проектная произв'!D45-[1]р10!F48</f>
        <v>5.5679499999999997</v>
      </c>
    </row>
    <row r="53" spans="1:6" x14ac:dyDescent="0.2">
      <c r="A53" s="35" t="s">
        <v>71</v>
      </c>
      <c r="B53" s="35" t="s">
        <v>86</v>
      </c>
      <c r="C53" s="33" t="s">
        <v>115</v>
      </c>
      <c r="D53" s="37" t="s">
        <v>18</v>
      </c>
      <c r="E53" s="37" t="s">
        <v>18</v>
      </c>
      <c r="F53" s="33">
        <f>'[1]проектная произв'!D41-[1]р10!F54-[1]р10!F58</f>
        <v>33.632871333333334</v>
      </c>
    </row>
    <row r="54" spans="1:6" x14ac:dyDescent="0.2">
      <c r="A54" s="35" t="s">
        <v>87</v>
      </c>
      <c r="B54" s="35" t="s">
        <v>88</v>
      </c>
      <c r="C54" s="33" t="s">
        <v>115</v>
      </c>
      <c r="D54" s="37" t="s">
        <v>18</v>
      </c>
      <c r="E54" s="37" t="s">
        <v>18</v>
      </c>
      <c r="F54" s="33">
        <f>'[1]проектная произв'!D46-[1]р10!F54</f>
        <v>1.2436399999999999</v>
      </c>
    </row>
    <row r="55" spans="1:6" x14ac:dyDescent="0.2">
      <c r="A55" s="35" t="s">
        <v>89</v>
      </c>
      <c r="B55" s="35" t="s">
        <v>90</v>
      </c>
      <c r="C55" s="33" t="s">
        <v>115</v>
      </c>
      <c r="D55" s="37" t="s">
        <v>18</v>
      </c>
      <c r="E55" s="37" t="s">
        <v>18</v>
      </c>
      <c r="F55" s="33">
        <f>'[1]проектная произв'!D61-[1]р10!F57</f>
        <v>0.49825899999999995</v>
      </c>
    </row>
    <row r="56" spans="1:6" x14ac:dyDescent="0.2">
      <c r="A56" s="35" t="s">
        <v>91</v>
      </c>
      <c r="B56" s="35" t="s">
        <v>92</v>
      </c>
      <c r="C56" s="33" t="s">
        <v>115</v>
      </c>
      <c r="D56" s="33" t="s">
        <v>18</v>
      </c>
      <c r="E56" s="33" t="s">
        <v>18</v>
      </c>
      <c r="F56" s="33">
        <f>'[1]проектная произв'!D50-[1]р10!F58</f>
        <v>7.9248979999999998</v>
      </c>
    </row>
    <row r="57" spans="1:6" x14ac:dyDescent="0.2">
      <c r="A57" s="35" t="s">
        <v>93</v>
      </c>
      <c r="B57" s="35" t="s">
        <v>94</v>
      </c>
      <c r="C57" s="33" t="s">
        <v>115</v>
      </c>
      <c r="D57" s="33" t="s">
        <v>18</v>
      </c>
      <c r="E57" s="33" t="s">
        <v>18</v>
      </c>
      <c r="F57" s="33">
        <f>'[1]проектная произв'!D59-[1]р10!F53</f>
        <v>1.7111099999999999</v>
      </c>
    </row>
    <row r="58" spans="1:6" x14ac:dyDescent="0.2">
      <c r="A58" s="35" t="s">
        <v>95</v>
      </c>
      <c r="B58" s="35" t="s">
        <v>96</v>
      </c>
      <c r="C58" s="33" t="s">
        <v>115</v>
      </c>
      <c r="D58" s="33" t="s">
        <v>18</v>
      </c>
      <c r="E58" s="33" t="s">
        <v>18</v>
      </c>
      <c r="F58" s="33">
        <f>'[1]проектная произв'!D60-[1]р10!F55</f>
        <v>1.3539636666666668</v>
      </c>
    </row>
    <row r="59" spans="1:6" x14ac:dyDescent="0.2">
      <c r="A59" s="35" t="s">
        <v>97</v>
      </c>
      <c r="B59" s="35" t="s">
        <v>98</v>
      </c>
      <c r="C59" s="33" t="s">
        <v>115</v>
      </c>
      <c r="D59" s="33" t="s">
        <v>18</v>
      </c>
      <c r="E59" s="33" t="s">
        <v>18</v>
      </c>
      <c r="F59" s="33">
        <f>'[1]проектная произв'!D63-[1]р10!F56</f>
        <v>0.92049500000000006</v>
      </c>
    </row>
    <row r="60" spans="1:6" ht="12.75" customHeight="1" x14ac:dyDescent="0.2">
      <c r="A60" s="35" t="s">
        <v>99</v>
      </c>
      <c r="B60" s="35" t="s">
        <v>100</v>
      </c>
      <c r="C60" s="33" t="s">
        <v>115</v>
      </c>
      <c r="D60" s="33" t="s">
        <v>18</v>
      </c>
      <c r="E60" s="33" t="s">
        <v>18</v>
      </c>
      <c r="F60" s="33">
        <f>'[1]проектная произв'!D49-SUM([1]р10!F49:F52)</f>
        <v>22.498311000000001</v>
      </c>
    </row>
    <row r="61" spans="1:6" ht="12.75" customHeight="1" x14ac:dyDescent="0.2">
      <c r="A61" s="35" t="s">
        <v>101</v>
      </c>
      <c r="B61" s="35" t="s">
        <v>102</v>
      </c>
      <c r="C61" s="33" t="s">
        <v>115</v>
      </c>
      <c r="D61" s="33" t="s">
        <v>18</v>
      </c>
      <c r="E61" s="33" t="s">
        <v>18</v>
      </c>
      <c r="F61" s="33">
        <f>'[1]проектная произв'!D48-[1]р10!F52</f>
        <v>1.1443573333333332</v>
      </c>
    </row>
    <row r="62" spans="1:6" ht="12.75" customHeight="1" x14ac:dyDescent="0.2">
      <c r="A62" s="35" t="s">
        <v>103</v>
      </c>
      <c r="B62" s="31" t="s">
        <v>104</v>
      </c>
      <c r="C62" s="33" t="s">
        <v>115</v>
      </c>
      <c r="D62" s="33" t="s">
        <v>18</v>
      </c>
      <c r="E62" s="33" t="s">
        <v>18</v>
      </c>
      <c r="F62" s="33">
        <f>'[1]проектная произв'!D55-[1]р10!F49</f>
        <v>0.66472568824306466</v>
      </c>
    </row>
    <row r="63" spans="1:6" ht="12.75" customHeight="1" x14ac:dyDescent="0.2">
      <c r="A63" s="35" t="s">
        <v>105</v>
      </c>
      <c r="B63" s="31" t="s">
        <v>106</v>
      </c>
      <c r="C63" s="33" t="s">
        <v>115</v>
      </c>
      <c r="D63" s="33" t="s">
        <v>18</v>
      </c>
      <c r="E63" s="33" t="s">
        <v>18</v>
      </c>
      <c r="F63" s="33">
        <f>'[1]проектная произв'!D56-[1]р10!F50</f>
        <v>1.0257588348745044</v>
      </c>
    </row>
    <row r="64" spans="1:6" ht="12.75" customHeight="1" x14ac:dyDescent="0.2">
      <c r="A64" s="35" t="s">
        <v>107</v>
      </c>
      <c r="B64" s="31" t="s">
        <v>108</v>
      </c>
      <c r="C64" s="33" t="s">
        <v>115</v>
      </c>
      <c r="D64" s="33" t="s">
        <v>18</v>
      </c>
      <c r="E64" s="33" t="s">
        <v>18</v>
      </c>
      <c r="F64" s="33">
        <f>'[1]проектная произв'!D57-[1]р10!F51</f>
        <v>0.3029434940554821</v>
      </c>
    </row>
    <row r="65" spans="1:6" x14ac:dyDescent="0.2">
      <c r="A65" s="43" t="s">
        <v>112</v>
      </c>
      <c r="B65" s="38"/>
      <c r="C65" s="44"/>
      <c r="D65" s="44"/>
      <c r="E65" s="44"/>
      <c r="F65" s="44"/>
    </row>
    <row r="66" spans="1:6" x14ac:dyDescent="0.2">
      <c r="A66" s="45" t="s">
        <v>113</v>
      </c>
      <c r="B66" s="49" t="s">
        <v>114</v>
      </c>
      <c r="C66" s="33" t="s">
        <v>115</v>
      </c>
      <c r="D66" s="33" t="s">
        <v>18</v>
      </c>
      <c r="E66" s="33" t="s">
        <v>18</v>
      </c>
      <c r="F66" s="37">
        <v>0.30537972623222898</v>
      </c>
    </row>
    <row r="67" spans="1:6" x14ac:dyDescent="0.2">
      <c r="A67" s="45" t="s">
        <v>116</v>
      </c>
      <c r="B67" s="49" t="s">
        <v>117</v>
      </c>
      <c r="C67" s="33" t="s">
        <v>115</v>
      </c>
      <c r="D67" s="33" t="s">
        <v>18</v>
      </c>
      <c r="E67" s="33" t="s">
        <v>18</v>
      </c>
      <c r="F67" s="37">
        <v>1.1308203039874427</v>
      </c>
    </row>
    <row r="68" spans="1:6" x14ac:dyDescent="0.2">
      <c r="A68" s="45" t="s">
        <v>118</v>
      </c>
      <c r="B68" s="49" t="s">
        <v>119</v>
      </c>
      <c r="C68" s="33" t="s">
        <v>115</v>
      </c>
      <c r="D68" s="33" t="s">
        <v>18</v>
      </c>
      <c r="E68" s="33" t="s">
        <v>18</v>
      </c>
      <c r="F68" s="37">
        <v>105.6147201438591</v>
      </c>
    </row>
    <row r="69" spans="1:6" x14ac:dyDescent="0.2">
      <c r="A69" s="45" t="s">
        <v>118</v>
      </c>
      <c r="B69" s="49" t="s">
        <v>120</v>
      </c>
      <c r="C69" s="33" t="s">
        <v>115</v>
      </c>
      <c r="D69" s="33" t="s">
        <v>18</v>
      </c>
      <c r="E69" s="33" t="s">
        <v>18</v>
      </c>
      <c r="F69" s="37">
        <v>0.19621348206917441</v>
      </c>
    </row>
    <row r="70" spans="1:6" x14ac:dyDescent="0.2">
      <c r="A70" s="45" t="s">
        <v>118</v>
      </c>
      <c r="B70" s="49" t="s">
        <v>121</v>
      </c>
      <c r="C70" s="33" t="s">
        <v>115</v>
      </c>
      <c r="D70" s="33" t="s">
        <v>18</v>
      </c>
      <c r="E70" s="33" t="s">
        <v>18</v>
      </c>
      <c r="F70" s="37">
        <v>0.97079633648701869</v>
      </c>
    </row>
    <row r="71" spans="1:6" x14ac:dyDescent="0.2">
      <c r="A71" s="45" t="s">
        <v>118</v>
      </c>
      <c r="B71" s="49" t="s">
        <v>122</v>
      </c>
      <c r="C71" s="33" t="s">
        <v>115</v>
      </c>
      <c r="D71" s="33" t="s">
        <v>18</v>
      </c>
      <c r="E71" s="33" t="s">
        <v>18</v>
      </c>
      <c r="F71" s="37">
        <v>5.2234823315514012</v>
      </c>
    </row>
    <row r="72" spans="1:6" x14ac:dyDescent="0.2">
      <c r="A72" s="45" t="s">
        <v>118</v>
      </c>
      <c r="B72" s="49" t="s">
        <v>123</v>
      </c>
      <c r="C72" s="33" t="s">
        <v>115</v>
      </c>
      <c r="D72" s="33" t="s">
        <v>18</v>
      </c>
      <c r="E72" s="33" t="s">
        <v>18</v>
      </c>
      <c r="F72" s="37">
        <v>10.245566536163143</v>
      </c>
    </row>
    <row r="73" spans="1:6" x14ac:dyDescent="0.2">
      <c r="A73" s="45" t="s">
        <v>118</v>
      </c>
      <c r="B73" s="49" t="s">
        <v>124</v>
      </c>
      <c r="C73" s="33" t="s">
        <v>115</v>
      </c>
      <c r="D73" s="33" t="s">
        <v>18</v>
      </c>
      <c r="E73" s="33" t="s">
        <v>18</v>
      </c>
      <c r="F73" s="37">
        <v>0.98813637693368861</v>
      </c>
    </row>
    <row r="74" spans="1:6" x14ac:dyDescent="0.2">
      <c r="A74" s="45" t="s">
        <v>118</v>
      </c>
      <c r="B74" s="49" t="s">
        <v>125</v>
      </c>
      <c r="C74" s="33" t="s">
        <v>115</v>
      </c>
      <c r="D74" s="33" t="s">
        <v>18</v>
      </c>
      <c r="E74" s="33" t="s">
        <v>18</v>
      </c>
      <c r="F74" s="37">
        <v>0.48920970369426542</v>
      </c>
    </row>
    <row r="75" spans="1:6" x14ac:dyDescent="0.2">
      <c r="A75" s="45" t="s">
        <v>118</v>
      </c>
      <c r="B75" s="49" t="s">
        <v>126</v>
      </c>
      <c r="C75" s="33" t="s">
        <v>115</v>
      </c>
      <c r="D75" s="33" t="s">
        <v>18</v>
      </c>
      <c r="E75" s="33" t="s">
        <v>18</v>
      </c>
      <c r="F75" s="37">
        <v>1.0885699229759445</v>
      </c>
    </row>
    <row r="76" spans="1:6" x14ac:dyDescent="0.2">
      <c r="A76" s="45" t="s">
        <v>118</v>
      </c>
      <c r="B76" s="49" t="s">
        <v>127</v>
      </c>
      <c r="C76" s="33" t="s">
        <v>115</v>
      </c>
      <c r="D76" s="33" t="s">
        <v>18</v>
      </c>
      <c r="E76" s="33" t="s">
        <v>18</v>
      </c>
      <c r="F76" s="37">
        <v>2.5440101051379873</v>
      </c>
    </row>
    <row r="77" spans="1:6" x14ac:dyDescent="0.2">
      <c r="A77" s="45" t="s">
        <v>128</v>
      </c>
      <c r="B77" s="50" t="s">
        <v>129</v>
      </c>
      <c r="C77" s="33" t="s">
        <v>115</v>
      </c>
      <c r="D77" s="33" t="s">
        <v>18</v>
      </c>
      <c r="E77" s="33" t="s">
        <v>18</v>
      </c>
      <c r="F77" s="37">
        <v>0.98599323070081879</v>
      </c>
    </row>
    <row r="78" spans="1:6" x14ac:dyDescent="0.2">
      <c r="A78" s="45" t="s">
        <v>130</v>
      </c>
      <c r="B78" s="50" t="s">
        <v>131</v>
      </c>
      <c r="C78" s="33" t="s">
        <v>115</v>
      </c>
      <c r="D78" s="33" t="s">
        <v>18</v>
      </c>
      <c r="E78" s="33" t="s">
        <v>18</v>
      </c>
      <c r="F78" s="37">
        <v>0.10172200891268017</v>
      </c>
    </row>
    <row r="79" spans="1:6" x14ac:dyDescent="0.2">
      <c r="A79" s="45" t="s">
        <v>130</v>
      </c>
      <c r="B79" s="50" t="s">
        <v>132</v>
      </c>
      <c r="C79" s="33" t="s">
        <v>115</v>
      </c>
      <c r="D79" s="33" t="s">
        <v>18</v>
      </c>
      <c r="E79" s="33" t="s">
        <v>18</v>
      </c>
      <c r="F79" s="37">
        <v>0.58976542146150945</v>
      </c>
    </row>
    <row r="80" spans="1:6" x14ac:dyDescent="0.2">
      <c r="A80" s="45" t="s">
        <v>130</v>
      </c>
      <c r="B80" s="50" t="s">
        <v>133</v>
      </c>
      <c r="C80" s="33" t="s">
        <v>115</v>
      </c>
      <c r="D80" s="33" t="s">
        <v>18</v>
      </c>
      <c r="E80" s="33" t="s">
        <v>18</v>
      </c>
      <c r="F80" s="37">
        <v>0.51244737799661033</v>
      </c>
    </row>
    <row r="81" spans="1:9" x14ac:dyDescent="0.2">
      <c r="A81" s="45" t="s">
        <v>130</v>
      </c>
      <c r="B81" s="50" t="s">
        <v>134</v>
      </c>
      <c r="C81" s="33" t="s">
        <v>115</v>
      </c>
      <c r="D81" s="33" t="s">
        <v>18</v>
      </c>
      <c r="E81" s="33" t="s">
        <v>18</v>
      </c>
      <c r="F81" s="37">
        <v>0.20559359393227961</v>
      </c>
    </row>
    <row r="82" spans="1:9" x14ac:dyDescent="0.2">
      <c r="A82" s="42" t="s">
        <v>111</v>
      </c>
      <c r="B82" s="42"/>
      <c r="C82" s="42"/>
      <c r="D82" s="42"/>
      <c r="E82" s="42"/>
      <c r="F82" s="42"/>
      <c r="G82" s="46"/>
      <c r="H82" s="46"/>
      <c r="I82" s="46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6" zoomScaleNormal="100" zoomScaleSheetLayoutView="96" workbookViewId="0">
      <selection activeCell="A17" sqref="A17:A19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855468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39" t="s">
        <v>4</v>
      </c>
      <c r="B6" s="39"/>
      <c r="C6" s="39"/>
      <c r="D6" s="39"/>
      <c r="E6" s="39"/>
      <c r="F6" s="39"/>
    </row>
    <row r="7" spans="1:11" s="7" customFormat="1" ht="15.75" customHeight="1" x14ac:dyDescent="0.25">
      <c r="A7" s="40" t="s">
        <v>115</v>
      </c>
      <c r="B7" s="40"/>
      <c r="C7" s="40"/>
      <c r="D7" s="40"/>
      <c r="E7" s="40"/>
      <c r="F7" s="40"/>
      <c r="G7" s="51"/>
      <c r="H7" s="51"/>
      <c r="I7" s="51"/>
      <c r="J7" s="51"/>
      <c r="K7" s="51"/>
    </row>
    <row r="8" spans="1:11" s="8" customFormat="1" ht="11.1" customHeight="1" x14ac:dyDescent="0.2">
      <c r="A8" s="41" t="s">
        <v>5</v>
      </c>
      <c r="B8" s="41"/>
      <c r="C8" s="41"/>
      <c r="D8" s="41"/>
      <c r="E8" s="41"/>
      <c r="F8" s="41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140</v>
      </c>
      <c r="C9" s="11" t="s">
        <v>6</v>
      </c>
      <c r="D9" s="12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43" t="s">
        <v>112</v>
      </c>
      <c r="B16" s="38"/>
      <c r="C16" s="44"/>
      <c r="D16" s="44"/>
      <c r="E16" s="44"/>
      <c r="F16" s="44"/>
    </row>
    <row r="17" spans="1:9" x14ac:dyDescent="0.2">
      <c r="A17" s="54" t="s">
        <v>135</v>
      </c>
      <c r="B17" s="49" t="s">
        <v>136</v>
      </c>
      <c r="C17" s="33" t="s">
        <v>115</v>
      </c>
      <c r="D17" s="33" t="s">
        <v>18</v>
      </c>
      <c r="E17" s="33" t="s">
        <v>18</v>
      </c>
      <c r="F17" s="37">
        <v>6.1288403018044599</v>
      </c>
    </row>
    <row r="18" spans="1:9" x14ac:dyDescent="0.2">
      <c r="A18" s="54" t="s">
        <v>135</v>
      </c>
      <c r="B18" s="49" t="s">
        <v>137</v>
      </c>
      <c r="C18" s="33" t="s">
        <v>115</v>
      </c>
      <c r="D18" s="33" t="s">
        <v>18</v>
      </c>
      <c r="E18" s="33" t="s">
        <v>18</v>
      </c>
      <c r="F18" s="37">
        <v>24.302688191638879</v>
      </c>
    </row>
    <row r="19" spans="1:9" x14ac:dyDescent="0.2">
      <c r="A19" s="54" t="s">
        <v>135</v>
      </c>
      <c r="B19" s="49" t="s">
        <v>138</v>
      </c>
      <c r="C19" s="33" t="s">
        <v>115</v>
      </c>
      <c r="D19" s="33" t="s">
        <v>18</v>
      </c>
      <c r="E19" s="33" t="s">
        <v>18</v>
      </c>
      <c r="F19" s="52">
        <v>6.0415225585736234</v>
      </c>
      <c r="G19" s="47"/>
      <c r="H19" s="47"/>
      <c r="I19" s="47"/>
    </row>
    <row r="20" spans="1:9" x14ac:dyDescent="0.2">
      <c r="A20" s="42" t="s">
        <v>111</v>
      </c>
      <c r="B20" s="42"/>
      <c r="C20" s="42"/>
      <c r="D20" s="42"/>
      <c r="E20" s="42"/>
      <c r="F20" s="42"/>
      <c r="G20" s="46"/>
      <c r="H20" s="46"/>
      <c r="I20" s="46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96" zoomScaleNormal="100" zoomScaleSheetLayoutView="96" workbookViewId="0">
      <selection activeCell="A17" sqref="A1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855468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39" t="s">
        <v>4</v>
      </c>
      <c r="B6" s="39"/>
      <c r="C6" s="39"/>
      <c r="D6" s="39"/>
      <c r="E6" s="39"/>
      <c r="F6" s="39"/>
    </row>
    <row r="7" spans="1:11" s="7" customFormat="1" ht="15.75" customHeight="1" x14ac:dyDescent="0.25">
      <c r="A7" s="40" t="s">
        <v>115</v>
      </c>
      <c r="B7" s="40"/>
      <c r="C7" s="40"/>
      <c r="D7" s="40"/>
      <c r="E7" s="40"/>
      <c r="F7" s="40"/>
      <c r="G7" s="51"/>
      <c r="H7" s="51"/>
      <c r="I7" s="51"/>
      <c r="J7" s="51"/>
      <c r="K7" s="51"/>
    </row>
    <row r="8" spans="1:11" s="8" customFormat="1" ht="11.1" customHeight="1" x14ac:dyDescent="0.2">
      <c r="A8" s="41" t="s">
        <v>5</v>
      </c>
      <c r="B8" s="41"/>
      <c r="C8" s="41"/>
      <c r="D8" s="41"/>
      <c r="E8" s="41"/>
      <c r="F8" s="41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140</v>
      </c>
      <c r="C9" s="11" t="s">
        <v>6</v>
      </c>
      <c r="D9" s="12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48" t="s">
        <v>139</v>
      </c>
      <c r="B16" s="30"/>
      <c r="C16" s="30"/>
      <c r="D16" s="30"/>
      <c r="E16" s="30"/>
      <c r="F16" s="30"/>
    </row>
    <row r="17" spans="1:9" ht="12.75" customHeight="1" x14ac:dyDescent="0.2">
      <c r="A17" s="38" t="s">
        <v>109</v>
      </c>
      <c r="B17" s="38" t="s">
        <v>110</v>
      </c>
      <c r="C17" s="33" t="s">
        <v>115</v>
      </c>
      <c r="D17" s="33" t="s">
        <v>18</v>
      </c>
      <c r="E17" s="33" t="s">
        <v>18</v>
      </c>
      <c r="F17" s="33">
        <f>'[1]проектная произв'!D52-[1]р10!F71</f>
        <v>27.63477</v>
      </c>
    </row>
    <row r="18" spans="1:9" x14ac:dyDescent="0.2">
      <c r="A18" s="42" t="s">
        <v>111</v>
      </c>
      <c r="B18" s="42"/>
      <c r="C18" s="42"/>
      <c r="D18" s="42"/>
      <c r="E18" s="42"/>
      <c r="F18" s="42"/>
      <c r="G18" s="46"/>
      <c r="H18" s="46"/>
      <c r="I18" s="46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2021-09-02T02:19:35Z</dcterms:created>
  <dcterms:modified xsi:type="dcterms:W3CDTF">2021-09-08T07:50:11Z</dcterms:modified>
</cp:coreProperties>
</file>