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sinaNK\Desktop\НУЖНОЕ! НЕ УДАЛЯТЬ!\2019 год\ЕИАС\2019 год\Для раскрытия информации на сайт СТНГ\"/>
    </mc:Choice>
  </mc:AlternateContent>
  <bookViews>
    <workbookView xWindow="480" yWindow="105" windowWidth="24780" windowHeight="13935"/>
  </bookViews>
  <sheets>
    <sheet name="план 2020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H44" i="5" l="1"/>
  <c r="CH60" i="5"/>
  <c r="CH59" i="5"/>
  <c r="CH53" i="5"/>
  <c r="CH14" i="5" l="1"/>
  <c r="CH26" i="5"/>
  <c r="CH45" i="5"/>
  <c r="CH34" i="5"/>
  <c r="CH29" i="5"/>
  <c r="CH21" i="5"/>
  <c r="CH20" i="5" l="1"/>
  <c r="CH11" i="5" s="1"/>
  <c r="CH66" i="5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<sst xmlns="http://schemas.openxmlformats.org/spreadsheetml/2006/main" count="187" uniqueCount="130">
  <si>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</si>
  <si>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</si>
  <si>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</si>
  <si>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</si>
  <si>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</si>
  <si>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</si>
  <si>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</si>
  <si>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</si>
  <si>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</si>
  <si>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</si>
  <si>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</si>
  <si>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</si>
  <si>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</si>
  <si>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</si>
  <si>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</si>
  <si>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</si>
  <si>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</si>
  <si>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</si>
  <si>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</si>
  <si>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</si>
  <si>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</si>
  <si>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</si>
  <si>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</si>
  <si>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</si>
  <si>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</si>
  <si>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</si>
  <si>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</si>
  <si>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</si>
  <si>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</si>
  <si>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</si>
  <si>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</si>
  <si>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</si>
  <si>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</si>
  <si>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</si>
  <si>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</si>
  <si>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</si>
  <si>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</si>
  <si>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</si>
  <si>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</si>
  <si>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</si>
  <si>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</si>
  <si>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</si>
  <si>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</si>
  <si>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</si>
  <si>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</si>
  <si>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</si>
  <si>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</si>
  <si>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</si>
  <si>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</si>
  <si>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</si>
  <si>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</si>
  <si>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</si>
  <si>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</si>
  <si>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</si>
  <si>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</si>
  <si>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</si>
  <si>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</si>
  <si>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</si>
  <si>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</si>
  <si>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</si>
  <si>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</si>
  <si>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</si>
  <si>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</si>
  <si>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</si>
  <si>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</si>
  <si>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</si>
  <si>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</si>
  <si>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</si>
  <si>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</si>
  <si>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</si>
  <si>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</si>
  <si>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</si>
  <si>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</si>
  <si>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</si>
  <si>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</si>
  <si>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</si>
  <si>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</si>
  <si>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</si>
  <si>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</si>
  <si>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</si>
  <si>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</si>
  <si>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</si>
  <si>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</si>
  <si>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</si>
  <si>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</si>
  <si>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</si>
  <si>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</si>
  <si>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</si>
  <si>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</si>
  <si>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</si>
  <si>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</si>
  <si>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</si>
  <si>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</si>
  <si>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</si>
  <si>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</si>
  <si>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</si>
  <si>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</si>
  <si>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</si>
  <si>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</si>
  <si>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</si>
  <si>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</si>
  <si>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</si>
  <si>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</si>
  <si>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</si>
  <si>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</si>
  <si>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</si>
  <si>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</si>
  <si>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</si>
  <si>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</si>
  <si>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</si>
  <si>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</si>
  <si>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</si>
  <si>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</si>
  <si>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</si>
  <si>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</si>
  <si>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</si>
  <si>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</si>
  <si>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</si>
  <si>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</si>
  <si>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</si>
  <si>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</si>
  <si>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</si>
  <si>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</si>
  <si>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</si>
  <si>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</si>
  <si>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"Сахатранснефтегаз"</t>
  </si>
  <si>
    <t>Ленского района РС(Я)</t>
  </si>
  <si>
    <t>Форма 6 Приложения №2 к приказу ФАС №38/19 от 18.01.2019г.</t>
  </si>
  <si>
    <t>на 2020</t>
  </si>
  <si>
    <t>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</si>
</sst>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3" fontId="5" fillId="0" borderId="4" xfId="1" applyFont="1" applyBorder="1" applyAlignment="1">
      <alignment vertical="top" wrapText="1"/>
    </xf>
    <xf numFmtId="43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3" fontId="4" fillId="0" borderId="4" xfId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local\DFS\&#1059;&#1043;&#1056;&#1057;%20&#1055;&#1069;&#1054;\&#1058;&#1072;&#1088;&#1080;&#1092;\2020\&#1058;&#1072;&#1088;&#1080;&#1092;%20&#1056;&#1057;%20&#1051;&#1077;&#1085;&#1089;&#1082;%20&#1085;&#1072;%202020%20&#1079;&#1072;&#1103;&#1074;&#1082;&#1072;\&#1047;&#1072;&#1103;&#1074;&#1082;&#1072;%20&#1085;&#1072;%20&#1090;&#1072;&#1088;&#1080;&#1092;%20&#1090;&#1088;&#1072;&#1085;&#1089;&#1087;&#1086;&#1088;&#1090;&#1080;&#1088;&#1086;&#1074;&#1082;&#1091;%20&#1075;&#1072;&#1079;&#1072;%20&#1087;&#1086;%20&#1056;&#1057;%20&#1051;&#1077;&#1085;&#1089;&#1082;&#1086;&#1075;&#1086;%20&#1085;&#1072;%202020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(затраты)"/>
      <sheetName val="Прямые распред затраты"/>
      <sheetName val="Распределяемые затраты на 2020"/>
      <sheetName val="1 пг 2019 год без КР"/>
      <sheetName val=" 2019 без КР"/>
      <sheetName val="2018 пг без кр"/>
      <sheetName val="2018 кр"/>
      <sheetName val="2018 без КР"/>
      <sheetName val="2017 КР"/>
      <sheetName val="2017 год без КР "/>
      <sheetName val="расш прочих затрат"/>
      <sheetName val="НВВ 2020"/>
      <sheetName val="НВВ"/>
      <sheetName val="численность по факту"/>
      <sheetName val="численность в заявке"/>
      <sheetName val="Расчет ФОТ"/>
    </sheetNames>
    <sheetDataSet>
      <sheetData sheetId="0">
        <row r="54">
          <cell r="J5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tabSelected="1" topLeftCell="A37" workbookViewId="0">
      <selection activeCell="CH17" sqref="CH17:DA17"/>
    </sheetView>
  </sheetViews>
  <sheetFormatPr defaultColWidth="0.85546875" defaultRowHeight="12.75" x14ac:dyDescent="0.2"/>
  <cols>
    <col min="1" max="85" width="0.85546875" style="1"/>
    <col min="86" max="86" width="5" style="1" customWidth="1"/>
    <col min="87" max="16384" width="0.85546875" style="1"/>
  </cols>
  <sheetData>
    <row r="1" spans="1:105" s="2" customFormat="1" ht="15" x14ac:dyDescent="0.25">
      <c r="DA1" s="9" t="s">
        <v>127</v>
      </c>
    </row>
    <row r="2" spans="1:105" s="2" customFormat="1" ht="15" x14ac:dyDescent="0.25"/>
    <row r="3" spans="1:105" s="3" customFormat="1" ht="15.75" x14ac:dyDescent="0.2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3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P4" s="31" t="s">
        <v>125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128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 t="s">
        <v>129</v>
      </c>
      <c r="CF4" s="35"/>
      <c r="CG4" s="35"/>
      <c r="CH4" s="35"/>
      <c r="CI4" s="36" t="s">
        <v>71</v>
      </c>
      <c r="CJ4" s="36"/>
      <c r="CK4" s="36"/>
      <c r="CL4" s="36"/>
      <c r="CM4" s="36"/>
      <c r="CN4" s="36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spans="1:105" s="4" customFormat="1" ht="11.25" x14ac:dyDescent="0.2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10"/>
      <c r="CY5" s="5"/>
      <c r="CZ5" s="5"/>
    </row>
    <row r="6" spans="1:105" s="3" customFormat="1" ht="15.75" x14ac:dyDescent="0.25">
      <c r="A6" s="30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3" customFormat="1" ht="30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O7" s="12" t="s">
        <v>73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 t="s">
        <v>126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4" customFormat="1" ht="11.25" x14ac:dyDescent="0.2">
      <c r="AO8" s="32" t="s">
        <v>74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pans="1:105" s="2" customFormat="1" ht="15" x14ac:dyDescent="0.25"/>
    <row r="10" spans="1:105" s="4" customFormat="1" ht="22.5" customHeight="1" x14ac:dyDescent="0.2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75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2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83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7" customFormat="1" ht="11.25" customHeight="1" x14ac:dyDescent="0.15">
      <c r="A11" s="13">
        <v>1</v>
      </c>
      <c r="B11" s="14"/>
      <c r="C11" s="14"/>
      <c r="D11" s="14"/>
      <c r="E11" s="14"/>
      <c r="F11" s="14"/>
      <c r="G11" s="14"/>
      <c r="H11" s="15"/>
      <c r="I11" s="8"/>
      <c r="J11" s="16" t="s">
        <v>84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3" t="s">
        <v>76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29">
        <f>CH12+CH13+CH14+CH19+CH20</f>
        <v>73591.552684800001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s="4" customFormat="1" ht="11.25" x14ac:dyDescent="0.2">
      <c r="A12" s="13" t="s">
        <v>3</v>
      </c>
      <c r="B12" s="14"/>
      <c r="C12" s="14"/>
      <c r="D12" s="14"/>
      <c r="E12" s="14"/>
      <c r="F12" s="14"/>
      <c r="G12" s="14"/>
      <c r="H12" s="15"/>
      <c r="I12" s="8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3" t="s">
        <v>76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26">
        <v>23364.452799999999</v>
      </c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4" customFormat="1" ht="11.25" x14ac:dyDescent="0.2">
      <c r="A13" s="13" t="s">
        <v>5</v>
      </c>
      <c r="B13" s="14"/>
      <c r="C13" s="14"/>
      <c r="D13" s="14"/>
      <c r="E13" s="14"/>
      <c r="F13" s="14"/>
      <c r="G13" s="14"/>
      <c r="H13" s="15"/>
      <c r="I13" s="8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26">
        <v>6822.420217599999</v>
      </c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s="4" customFormat="1" ht="11.25" x14ac:dyDescent="0.2">
      <c r="A14" s="13" t="s">
        <v>7</v>
      </c>
      <c r="B14" s="14"/>
      <c r="C14" s="14"/>
      <c r="D14" s="14"/>
      <c r="E14" s="14"/>
      <c r="F14" s="14"/>
      <c r="G14" s="14"/>
      <c r="H14" s="15"/>
      <c r="I14" s="8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26">
        <f>SUM(CH15:DA18)</f>
        <v>15364.603760000002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4" customFormat="1" ht="11.25" x14ac:dyDescent="0.2">
      <c r="A15" s="13" t="s">
        <v>8</v>
      </c>
      <c r="B15" s="14"/>
      <c r="C15" s="14"/>
      <c r="D15" s="14"/>
      <c r="E15" s="14"/>
      <c r="F15" s="14"/>
      <c r="G15" s="14"/>
      <c r="H15" s="15"/>
      <c r="I15" s="8"/>
      <c r="J15" s="16" t="s">
        <v>77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29">
        <v>1800.52416128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1:105" s="4" customFormat="1" ht="11.25" x14ac:dyDescent="0.2">
      <c r="A16" s="13" t="s">
        <v>9</v>
      </c>
      <c r="B16" s="14"/>
      <c r="C16" s="14"/>
      <c r="D16" s="14"/>
      <c r="E16" s="14"/>
      <c r="F16" s="14"/>
      <c r="G16" s="14"/>
      <c r="H16" s="15"/>
      <c r="I16" s="8"/>
      <c r="J16" s="16" t="s">
        <v>86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29">
        <v>114.124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1:105" s="4" customFormat="1" ht="11.25" x14ac:dyDescent="0.2">
      <c r="A17" s="13" t="s">
        <v>10</v>
      </c>
      <c r="B17" s="14"/>
      <c r="C17" s="14"/>
      <c r="D17" s="14"/>
      <c r="E17" s="14"/>
      <c r="F17" s="14"/>
      <c r="G17" s="14"/>
      <c r="H17" s="15"/>
      <c r="I17" s="8"/>
      <c r="J17" s="16" t="s">
        <v>87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29">
        <v>262.03200000000004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4" customFormat="1" ht="11.25" x14ac:dyDescent="0.2">
      <c r="A18" s="13" t="s">
        <v>11</v>
      </c>
      <c r="B18" s="14"/>
      <c r="C18" s="14"/>
      <c r="D18" s="14"/>
      <c r="E18" s="14"/>
      <c r="F18" s="14"/>
      <c r="G18" s="14"/>
      <c r="H18" s="15"/>
      <c r="I18" s="8"/>
      <c r="J18" s="16" t="s">
        <v>30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29">
        <v>13187.923598720001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s="4" customFormat="1" ht="11.25" x14ac:dyDescent="0.2">
      <c r="A19" s="21" t="s">
        <v>12</v>
      </c>
      <c r="B19" s="22"/>
      <c r="C19" s="22"/>
      <c r="D19" s="22"/>
      <c r="E19" s="22"/>
      <c r="F19" s="22"/>
      <c r="G19" s="22"/>
      <c r="H19" s="23"/>
      <c r="I19" s="6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26">
        <v>18848.329999999998</v>
      </c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4" customFormat="1" ht="11.25" x14ac:dyDescent="0.2">
      <c r="A20" s="21" t="s">
        <v>13</v>
      </c>
      <c r="B20" s="22"/>
      <c r="C20" s="22"/>
      <c r="D20" s="22"/>
      <c r="E20" s="22"/>
      <c r="F20" s="22"/>
      <c r="G20" s="22"/>
      <c r="H20" s="23"/>
      <c r="I20" s="6"/>
      <c r="J20" s="24" t="s">
        <v>123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26">
        <f>CH21+CH26+CH29+CH34+CH44+CH45</f>
        <v>9191.745907200002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4" customFormat="1" ht="11.25" x14ac:dyDescent="0.2">
      <c r="A21" s="21" t="s">
        <v>14</v>
      </c>
      <c r="B21" s="22"/>
      <c r="C21" s="22"/>
      <c r="D21" s="22"/>
      <c r="E21" s="22"/>
      <c r="F21" s="22"/>
      <c r="G21" s="22"/>
      <c r="H21" s="23"/>
      <c r="I21" s="6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26">
        <f>CH22+CH23+CH24+CH25</f>
        <v>1494.1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4" customFormat="1" ht="11.25" x14ac:dyDescent="0.2">
      <c r="A22" s="13" t="s">
        <v>15</v>
      </c>
      <c r="B22" s="14"/>
      <c r="C22" s="14"/>
      <c r="D22" s="14"/>
      <c r="E22" s="14"/>
      <c r="F22" s="14"/>
      <c r="G22" s="14"/>
      <c r="H22" s="15"/>
      <c r="I22" s="8"/>
      <c r="J22" s="16" t="s">
        <v>90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</row>
    <row r="23" spans="1:105" s="4" customFormat="1" ht="11.25" x14ac:dyDescent="0.2">
      <c r="A23" s="13" t="s">
        <v>17</v>
      </c>
      <c r="B23" s="14"/>
      <c r="C23" s="14"/>
      <c r="D23" s="14"/>
      <c r="E23" s="14"/>
      <c r="F23" s="14"/>
      <c r="G23" s="14"/>
      <c r="H23" s="15"/>
      <c r="I23" s="8"/>
      <c r="J23" s="16" t="s">
        <v>91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4" customFormat="1" ht="22.5" customHeight="1" x14ac:dyDescent="0.2">
      <c r="A24" s="13" t="s">
        <v>19</v>
      </c>
      <c r="B24" s="14"/>
      <c r="C24" s="14"/>
      <c r="D24" s="14"/>
      <c r="E24" s="14"/>
      <c r="F24" s="14"/>
      <c r="G24" s="14"/>
      <c r="H24" s="15"/>
      <c r="I24" s="8"/>
      <c r="J24" s="16" t="s">
        <v>124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s="4" customFormat="1" ht="11.25" x14ac:dyDescent="0.2">
      <c r="A25" s="13" t="s">
        <v>21</v>
      </c>
      <c r="B25" s="14"/>
      <c r="C25" s="14"/>
      <c r="D25" s="14"/>
      <c r="E25" s="14"/>
      <c r="F25" s="14"/>
      <c r="G25" s="14"/>
      <c r="H25" s="15"/>
      <c r="I25" s="8"/>
      <c r="J25" s="16" t="s">
        <v>92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29">
        <v>1494.1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 s="4" customFormat="1" ht="11.25" x14ac:dyDescent="0.2">
      <c r="A26" s="21" t="s">
        <v>23</v>
      </c>
      <c r="B26" s="22"/>
      <c r="C26" s="22"/>
      <c r="D26" s="22"/>
      <c r="E26" s="22"/>
      <c r="F26" s="22"/>
      <c r="G26" s="22"/>
      <c r="H26" s="23"/>
      <c r="I26" s="6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26">
        <f>CH27+CH28</f>
        <v>546.1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s="4" customFormat="1" ht="22.5" customHeight="1" x14ac:dyDescent="0.2">
      <c r="A27" s="13" t="s">
        <v>24</v>
      </c>
      <c r="B27" s="14"/>
      <c r="C27" s="14"/>
      <c r="D27" s="14"/>
      <c r="E27" s="14"/>
      <c r="F27" s="14"/>
      <c r="G27" s="14"/>
      <c r="H27" s="15"/>
      <c r="I27" s="8"/>
      <c r="J27" s="16" t="s">
        <v>66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29">
        <v>10.199999999999999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 s="4" customFormat="1" ht="11.25" x14ac:dyDescent="0.2">
      <c r="A28" s="13" t="s">
        <v>25</v>
      </c>
      <c r="B28" s="14"/>
      <c r="C28" s="14"/>
      <c r="D28" s="14"/>
      <c r="E28" s="14"/>
      <c r="F28" s="14"/>
      <c r="G28" s="14"/>
      <c r="H28" s="15"/>
      <c r="I28" s="8"/>
      <c r="J28" s="16" t="s">
        <v>93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29">
        <v>535.9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</row>
    <row r="29" spans="1:105" s="4" customFormat="1" ht="11.25" x14ac:dyDescent="0.2">
      <c r="A29" s="21" t="s">
        <v>26</v>
      </c>
      <c r="B29" s="22"/>
      <c r="C29" s="22"/>
      <c r="D29" s="22"/>
      <c r="E29" s="22"/>
      <c r="F29" s="22"/>
      <c r="G29" s="22"/>
      <c r="H29" s="23"/>
      <c r="I29" s="6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26">
        <f>CH30+CH31+CH32+CH33</f>
        <v>2077.4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s="4" customFormat="1" ht="11.25" customHeight="1" x14ac:dyDescent="0.2">
      <c r="A30" s="13" t="s">
        <v>27</v>
      </c>
      <c r="B30" s="14"/>
      <c r="C30" s="14"/>
      <c r="D30" s="14"/>
      <c r="E30" s="14"/>
      <c r="F30" s="14"/>
      <c r="G30" s="14"/>
      <c r="H30" s="15"/>
      <c r="I30" s="8"/>
      <c r="J30" s="16" t="s">
        <v>38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29">
        <v>1517.8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</row>
    <row r="31" spans="1:105" s="4" customFormat="1" ht="11.25" x14ac:dyDescent="0.2">
      <c r="A31" s="13" t="s">
        <v>28</v>
      </c>
      <c r="B31" s="14"/>
      <c r="C31" s="14"/>
      <c r="D31" s="14"/>
      <c r="E31" s="14"/>
      <c r="F31" s="14"/>
      <c r="G31" s="14"/>
      <c r="H31" s="15"/>
      <c r="I31" s="8"/>
      <c r="J31" s="16" t="s">
        <v>39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29">
        <v>3.2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</row>
    <row r="32" spans="1:105" s="4" customFormat="1" ht="11.25" x14ac:dyDescent="0.2">
      <c r="A32" s="13" t="s">
        <v>29</v>
      </c>
      <c r="B32" s="14"/>
      <c r="C32" s="14"/>
      <c r="D32" s="14"/>
      <c r="E32" s="14"/>
      <c r="F32" s="14"/>
      <c r="G32" s="14"/>
      <c r="H32" s="15"/>
      <c r="I32" s="8"/>
      <c r="J32" s="16" t="s">
        <v>95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29">
        <v>69.8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</row>
    <row r="33" spans="1:105" s="4" customFormat="1" ht="11.25" x14ac:dyDescent="0.2">
      <c r="A33" s="13" t="s">
        <v>108</v>
      </c>
      <c r="B33" s="14"/>
      <c r="C33" s="14"/>
      <c r="D33" s="14"/>
      <c r="E33" s="14"/>
      <c r="F33" s="14"/>
      <c r="G33" s="14"/>
      <c r="H33" s="15"/>
      <c r="I33" s="8"/>
      <c r="J33" s="16" t="s">
        <v>96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29">
        <v>486.6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</row>
    <row r="34" spans="1:105" s="4" customFormat="1" ht="11.25" x14ac:dyDescent="0.2">
      <c r="A34" s="21" t="s">
        <v>40</v>
      </c>
      <c r="B34" s="22"/>
      <c r="C34" s="22"/>
      <c r="D34" s="22"/>
      <c r="E34" s="22"/>
      <c r="F34" s="22"/>
      <c r="G34" s="22"/>
      <c r="H34" s="23"/>
      <c r="I34" s="6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26">
        <f>CH35+CH36+CH37+CH38+CH39</f>
        <v>2131.5640000000003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4" customFormat="1" ht="11.25" customHeight="1" x14ac:dyDescent="0.2">
      <c r="A35" s="13" t="s">
        <v>109</v>
      </c>
      <c r="B35" s="14"/>
      <c r="C35" s="14"/>
      <c r="D35" s="14"/>
      <c r="E35" s="14"/>
      <c r="F35" s="14"/>
      <c r="G35" s="14"/>
      <c r="H35" s="15"/>
      <c r="I35" s="8"/>
      <c r="J35" s="16" t="s">
        <v>16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29">
        <v>427.44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4" customFormat="1" ht="11.25" x14ac:dyDescent="0.2">
      <c r="A36" s="13" t="s">
        <v>110</v>
      </c>
      <c r="B36" s="14"/>
      <c r="C36" s="14"/>
      <c r="D36" s="14"/>
      <c r="E36" s="14"/>
      <c r="F36" s="14"/>
      <c r="G36" s="14"/>
      <c r="H36" s="15"/>
      <c r="I36" s="8"/>
      <c r="J36" s="16" t="s">
        <v>18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29">
        <v>1530.5680000000002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4" customFormat="1" ht="11.25" x14ac:dyDescent="0.2">
      <c r="A37" s="13" t="s">
        <v>111</v>
      </c>
      <c r="B37" s="14"/>
      <c r="C37" s="14"/>
      <c r="D37" s="14"/>
      <c r="E37" s="14"/>
      <c r="F37" s="14"/>
      <c r="G37" s="14"/>
      <c r="H37" s="15"/>
      <c r="I37" s="8"/>
      <c r="J37" s="16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29">
        <v>79.456000000000003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s="4" customFormat="1" ht="11.25" x14ac:dyDescent="0.2">
      <c r="A38" s="13" t="s">
        <v>112</v>
      </c>
      <c r="B38" s="14"/>
      <c r="C38" s="14"/>
      <c r="D38" s="14"/>
      <c r="E38" s="14"/>
      <c r="F38" s="14"/>
      <c r="G38" s="14"/>
      <c r="H38" s="15"/>
      <c r="I38" s="8"/>
      <c r="J38" s="16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29">
        <v>0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spans="1:105" s="4" customFormat="1" ht="11.25" customHeight="1" x14ac:dyDescent="0.2">
      <c r="A39" s="13" t="s">
        <v>113</v>
      </c>
      <c r="B39" s="14"/>
      <c r="C39" s="14"/>
      <c r="D39" s="14"/>
      <c r="E39" s="14"/>
      <c r="F39" s="14"/>
      <c r="G39" s="14"/>
      <c r="H39" s="15"/>
      <c r="I39" s="8"/>
      <c r="J39" s="16" t="s">
        <v>97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29">
        <v>94.1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</row>
    <row r="40" spans="1:105" s="4" customFormat="1" ht="11.25" customHeight="1" x14ac:dyDescent="0.2">
      <c r="A40" s="13" t="s">
        <v>114</v>
      </c>
      <c r="B40" s="14"/>
      <c r="C40" s="14"/>
      <c r="D40" s="14"/>
      <c r="E40" s="14"/>
      <c r="F40" s="14"/>
      <c r="G40" s="14"/>
      <c r="H40" s="15"/>
      <c r="I40" s="8"/>
      <c r="J40" s="16" t="s">
        <v>98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29">
        <v>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spans="1:105" s="4" customFormat="1" ht="22.5" customHeight="1" x14ac:dyDescent="0.2">
      <c r="A41" s="13" t="s">
        <v>115</v>
      </c>
      <c r="B41" s="14"/>
      <c r="C41" s="14"/>
      <c r="D41" s="14"/>
      <c r="E41" s="14"/>
      <c r="F41" s="14"/>
      <c r="G41" s="14"/>
      <c r="H41" s="15"/>
      <c r="I41" s="8"/>
      <c r="J41" s="16" t="s">
        <v>99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29">
        <v>0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</row>
    <row r="42" spans="1:105" s="4" customFormat="1" ht="11.25" customHeight="1" x14ac:dyDescent="0.2">
      <c r="A42" s="13" t="s">
        <v>116</v>
      </c>
      <c r="B42" s="14"/>
      <c r="C42" s="14"/>
      <c r="D42" s="14"/>
      <c r="E42" s="14"/>
      <c r="F42" s="14"/>
      <c r="G42" s="14"/>
      <c r="H42" s="15"/>
      <c r="I42" s="8"/>
      <c r="J42" s="16" t="s">
        <v>100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29">
        <v>94.1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</row>
    <row r="43" spans="1:105" s="4" customFormat="1" ht="11.25" customHeight="1" x14ac:dyDescent="0.2">
      <c r="A43" s="13" t="s">
        <v>117</v>
      </c>
      <c r="B43" s="14"/>
      <c r="C43" s="14"/>
      <c r="D43" s="14"/>
      <c r="E43" s="14"/>
      <c r="F43" s="14"/>
      <c r="G43" s="14"/>
      <c r="H43" s="15"/>
      <c r="I43" s="8"/>
      <c r="J43" s="16" t="s">
        <v>30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29">
        <v>0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</row>
    <row r="44" spans="1:105" s="4" customFormat="1" ht="11.25" customHeight="1" x14ac:dyDescent="0.2">
      <c r="A44" s="21" t="s">
        <v>41</v>
      </c>
      <c r="B44" s="22"/>
      <c r="C44" s="22"/>
      <c r="D44" s="22"/>
      <c r="E44" s="22"/>
      <c r="F44" s="22"/>
      <c r="G44" s="22"/>
      <c r="H44" s="23"/>
      <c r="I44" s="6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29">
        <f>'[1]Приложение 1(затраты)'!$J$54</f>
        <v>0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</row>
    <row r="45" spans="1:105" s="4" customFormat="1" ht="11.25" customHeight="1" x14ac:dyDescent="0.2">
      <c r="A45" s="21" t="s">
        <v>42</v>
      </c>
      <c r="B45" s="22"/>
      <c r="C45" s="22"/>
      <c r="D45" s="22"/>
      <c r="E45" s="22"/>
      <c r="F45" s="22"/>
      <c r="G45" s="22"/>
      <c r="H45" s="23"/>
      <c r="I45" s="6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26">
        <f>CH46+CH47+CH48+CH49+CH50+CH51</f>
        <v>2942.5819072000004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</row>
    <row r="46" spans="1:105" s="4" customFormat="1" ht="11.25" customHeight="1" x14ac:dyDescent="0.2">
      <c r="A46" s="13" t="s">
        <v>43</v>
      </c>
      <c r="B46" s="14"/>
      <c r="C46" s="14"/>
      <c r="D46" s="14"/>
      <c r="E46" s="14"/>
      <c r="F46" s="14"/>
      <c r="G46" s="14"/>
      <c r="H46" s="15"/>
      <c r="I46" s="8"/>
      <c r="J46" s="16" t="s">
        <v>33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7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29">
        <v>0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</row>
    <row r="47" spans="1:105" s="4" customFormat="1" ht="11.25" customHeight="1" x14ac:dyDescent="0.2">
      <c r="A47" s="13" t="s">
        <v>44</v>
      </c>
      <c r="B47" s="14"/>
      <c r="C47" s="14"/>
      <c r="D47" s="14"/>
      <c r="E47" s="14"/>
      <c r="F47" s="14"/>
      <c r="G47" s="14"/>
      <c r="H47" s="15"/>
      <c r="I47" s="8"/>
      <c r="J47" s="16" t="s">
        <v>34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7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29">
        <v>0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</row>
    <row r="48" spans="1:105" s="4" customFormat="1" ht="11.25" customHeight="1" x14ac:dyDescent="0.2">
      <c r="A48" s="13" t="s">
        <v>45</v>
      </c>
      <c r="B48" s="14"/>
      <c r="C48" s="14"/>
      <c r="D48" s="14"/>
      <c r="E48" s="14"/>
      <c r="F48" s="14"/>
      <c r="G48" s="14"/>
      <c r="H48" s="15"/>
      <c r="I48" s="8"/>
      <c r="J48" s="16" t="s">
        <v>101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29">
        <v>924.56000000000006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</row>
    <row r="49" spans="1:105" s="4" customFormat="1" ht="11.25" customHeight="1" x14ac:dyDescent="0.2">
      <c r="A49" s="13" t="s">
        <v>46</v>
      </c>
      <c r="B49" s="14"/>
      <c r="C49" s="14"/>
      <c r="D49" s="14"/>
      <c r="E49" s="14"/>
      <c r="F49" s="14"/>
      <c r="G49" s="14"/>
      <c r="H49" s="15"/>
      <c r="I49" s="8"/>
      <c r="J49" s="16" t="s">
        <v>102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29">
        <v>1282.008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</row>
    <row r="50" spans="1:105" s="4" customFormat="1" ht="11.25" customHeight="1" x14ac:dyDescent="0.2">
      <c r="A50" s="13" t="s">
        <v>118</v>
      </c>
      <c r="B50" s="14"/>
      <c r="C50" s="14"/>
      <c r="D50" s="14"/>
      <c r="E50" s="14"/>
      <c r="F50" s="14"/>
      <c r="G50" s="14"/>
      <c r="H50" s="15"/>
      <c r="I50" s="8"/>
      <c r="J50" s="16" t="s">
        <v>103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29">
        <v>2.1840000000000002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</row>
    <row r="51" spans="1:105" s="4" customFormat="1" ht="11.25" customHeight="1" x14ac:dyDescent="0.2">
      <c r="A51" s="13" t="s">
        <v>119</v>
      </c>
      <c r="B51" s="14"/>
      <c r="C51" s="14"/>
      <c r="D51" s="14"/>
      <c r="E51" s="14"/>
      <c r="F51" s="14"/>
      <c r="G51" s="14"/>
      <c r="H51" s="15"/>
      <c r="I51" s="8"/>
      <c r="J51" s="16" t="s">
        <v>30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29">
        <v>733.82990719999998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</row>
    <row r="52" spans="1:105" s="4" customFormat="1" ht="11.25" customHeight="1" x14ac:dyDescent="0.2">
      <c r="A52" s="21">
        <v>2</v>
      </c>
      <c r="B52" s="22"/>
      <c r="C52" s="22"/>
      <c r="D52" s="22"/>
      <c r="E52" s="22"/>
      <c r="F52" s="22"/>
      <c r="G52" s="22"/>
      <c r="H52" s="23"/>
      <c r="I52" s="6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26">
        <v>0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</row>
    <row r="53" spans="1:105" s="4" customFormat="1" ht="11.25" customHeight="1" x14ac:dyDescent="0.2">
      <c r="A53" s="21">
        <v>3</v>
      </c>
      <c r="B53" s="22"/>
      <c r="C53" s="22"/>
      <c r="D53" s="22"/>
      <c r="E53" s="22"/>
      <c r="F53" s="22"/>
      <c r="G53" s="22"/>
      <c r="H53" s="23"/>
      <c r="I53" s="6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26">
        <f>CH54+CH55+CH56+CH57+CH58</f>
        <v>0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</row>
    <row r="54" spans="1:105" s="4" customFormat="1" ht="11.25" customHeight="1" x14ac:dyDescent="0.2">
      <c r="A54" s="13" t="s">
        <v>47</v>
      </c>
      <c r="B54" s="14"/>
      <c r="C54" s="14"/>
      <c r="D54" s="14"/>
      <c r="E54" s="14"/>
      <c r="F54" s="14"/>
      <c r="G54" s="14"/>
      <c r="H54" s="15"/>
      <c r="I54" s="8"/>
      <c r="J54" s="16" t="s">
        <v>36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7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</row>
    <row r="55" spans="1:105" s="4" customFormat="1" ht="11.25" customHeight="1" x14ac:dyDescent="0.2">
      <c r="A55" s="13" t="s">
        <v>48</v>
      </c>
      <c r="B55" s="14"/>
      <c r="C55" s="14"/>
      <c r="D55" s="14"/>
      <c r="E55" s="14"/>
      <c r="F55" s="14"/>
      <c r="G55" s="14"/>
      <c r="H55" s="15"/>
      <c r="I55" s="8"/>
      <c r="J55" s="16" t="s">
        <v>104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7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</row>
    <row r="56" spans="1:105" s="4" customFormat="1" ht="11.25" x14ac:dyDescent="0.2">
      <c r="A56" s="13" t="s">
        <v>49</v>
      </c>
      <c r="B56" s="14"/>
      <c r="C56" s="14"/>
      <c r="D56" s="14"/>
      <c r="E56" s="14"/>
      <c r="F56" s="14"/>
      <c r="G56" s="14"/>
      <c r="H56" s="15"/>
      <c r="I56" s="8"/>
      <c r="J56" s="16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</row>
    <row r="57" spans="1:105" s="4" customFormat="1" ht="11.25" x14ac:dyDescent="0.2">
      <c r="A57" s="13" t="s">
        <v>50</v>
      </c>
      <c r="B57" s="14"/>
      <c r="C57" s="14"/>
      <c r="D57" s="14"/>
      <c r="E57" s="14"/>
      <c r="F57" s="14"/>
      <c r="G57" s="14"/>
      <c r="H57" s="15"/>
      <c r="I57" s="8"/>
      <c r="J57" s="16" t="s">
        <v>105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</row>
    <row r="58" spans="1:105" s="4" customFormat="1" ht="11.25" x14ac:dyDescent="0.2">
      <c r="A58" s="13" t="s">
        <v>120</v>
      </c>
      <c r="B58" s="14"/>
      <c r="C58" s="14"/>
      <c r="D58" s="14"/>
      <c r="E58" s="14"/>
      <c r="F58" s="14"/>
      <c r="G58" s="14"/>
      <c r="H58" s="15"/>
      <c r="I58" s="8"/>
      <c r="J58" s="16" t="s">
        <v>51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</row>
    <row r="59" spans="1:105" s="4" customFormat="1" ht="11.25" x14ac:dyDescent="0.2">
      <c r="A59" s="21">
        <v>4</v>
      </c>
      <c r="B59" s="22"/>
      <c r="C59" s="22"/>
      <c r="D59" s="22"/>
      <c r="E59" s="22"/>
      <c r="F59" s="22"/>
      <c r="G59" s="22"/>
      <c r="H59" s="23"/>
      <c r="I59" s="6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26">
        <f>CH60+CH65</f>
        <v>0</v>
      </c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</row>
    <row r="60" spans="1:105" s="4" customFormat="1" ht="11.25" x14ac:dyDescent="0.2">
      <c r="A60" s="21" t="s">
        <v>53</v>
      </c>
      <c r="B60" s="22"/>
      <c r="C60" s="22"/>
      <c r="D60" s="22"/>
      <c r="E60" s="22"/>
      <c r="F60" s="22"/>
      <c r="G60" s="22"/>
      <c r="H60" s="23"/>
      <c r="I60" s="6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26">
        <f>CH61+CH62+CH63+CH64</f>
        <v>0</v>
      </c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</row>
    <row r="61" spans="1:105" s="4" customFormat="1" ht="11.25" x14ac:dyDescent="0.2">
      <c r="A61" s="13" t="s">
        <v>68</v>
      </c>
      <c r="B61" s="14"/>
      <c r="C61" s="14"/>
      <c r="D61" s="14"/>
      <c r="E61" s="14"/>
      <c r="F61" s="14"/>
      <c r="G61" s="14"/>
      <c r="H61" s="15"/>
      <c r="I61" s="8"/>
      <c r="J61" s="16" t="s">
        <v>54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7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</row>
    <row r="62" spans="1:105" s="4" customFormat="1" ht="11.25" x14ac:dyDescent="0.2">
      <c r="A62" s="13" t="s">
        <v>69</v>
      </c>
      <c r="B62" s="14"/>
      <c r="C62" s="14"/>
      <c r="D62" s="14"/>
      <c r="E62" s="14"/>
      <c r="F62" s="14"/>
      <c r="G62" s="14"/>
      <c r="H62" s="15"/>
      <c r="I62" s="8"/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7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</row>
    <row r="63" spans="1:105" s="4" customFormat="1" ht="11.25" x14ac:dyDescent="0.2">
      <c r="A63" s="13" t="s">
        <v>121</v>
      </c>
      <c r="B63" s="14"/>
      <c r="C63" s="14"/>
      <c r="D63" s="14"/>
      <c r="E63" s="14"/>
      <c r="F63" s="14"/>
      <c r="G63" s="14"/>
      <c r="H63" s="15"/>
      <c r="I63" s="8"/>
      <c r="J63" s="16" t="s">
        <v>56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</row>
    <row r="64" spans="1:105" s="4" customFormat="1" ht="22.5" customHeight="1" x14ac:dyDescent="0.2">
      <c r="A64" s="13" t="s">
        <v>122</v>
      </c>
      <c r="B64" s="14"/>
      <c r="C64" s="14"/>
      <c r="D64" s="14"/>
      <c r="E64" s="14"/>
      <c r="F64" s="14"/>
      <c r="G64" s="14"/>
      <c r="H64" s="15"/>
      <c r="I64" s="8"/>
      <c r="J64" s="16" t="s">
        <v>106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</row>
    <row r="65" spans="1:105" s="4" customFormat="1" ht="11.25" x14ac:dyDescent="0.2">
      <c r="A65" s="21" t="s">
        <v>80</v>
      </c>
      <c r="B65" s="22"/>
      <c r="C65" s="22"/>
      <c r="D65" s="22"/>
      <c r="E65" s="22"/>
      <c r="F65" s="22"/>
      <c r="G65" s="22"/>
      <c r="H65" s="23"/>
      <c r="I65" s="6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</row>
    <row r="66" spans="1:105" s="4" customFormat="1" ht="11.25" x14ac:dyDescent="0.2">
      <c r="A66" s="21">
        <v>5</v>
      </c>
      <c r="B66" s="22"/>
      <c r="C66" s="22"/>
      <c r="D66" s="22"/>
      <c r="E66" s="22"/>
      <c r="F66" s="22"/>
      <c r="G66" s="22"/>
      <c r="H66" s="23"/>
      <c r="I66" s="6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27">
        <f>CH11-CH52+CH53+CH59</f>
        <v>73591.552684800001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</row>
    <row r="67" spans="1:105" s="4" customFormat="1" ht="11.25" x14ac:dyDescent="0.2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4" customFormat="1" ht="11.25" customHeight="1" x14ac:dyDescent="0.2">
      <c r="A68" s="13">
        <v>1</v>
      </c>
      <c r="B68" s="14"/>
      <c r="C68" s="14"/>
      <c r="D68" s="14"/>
      <c r="E68" s="14"/>
      <c r="F68" s="14"/>
      <c r="G68" s="14"/>
      <c r="H68" s="15"/>
      <c r="I68" s="8"/>
      <c r="J68" s="16" t="s">
        <v>60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7"/>
      <c r="BX68" s="13" t="s">
        <v>70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34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4" customFormat="1" ht="11.25" x14ac:dyDescent="0.2">
      <c r="A69" s="13">
        <v>2</v>
      </c>
      <c r="B69" s="14"/>
      <c r="C69" s="14"/>
      <c r="D69" s="14"/>
      <c r="E69" s="14"/>
      <c r="F69" s="14"/>
      <c r="G69" s="14"/>
      <c r="H69" s="15"/>
      <c r="I69" s="8"/>
      <c r="J69" s="16" t="s">
        <v>61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7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v>45.46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4" customFormat="1" ht="11.25" x14ac:dyDescent="0.2">
      <c r="A70" s="13">
        <v>3</v>
      </c>
      <c r="B70" s="14"/>
      <c r="C70" s="14"/>
      <c r="D70" s="14"/>
      <c r="E70" s="14"/>
      <c r="F70" s="14"/>
      <c r="G70" s="14"/>
      <c r="H70" s="15"/>
      <c r="I70" s="8"/>
      <c r="J70" s="16" t="s">
        <v>107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81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>
        <v>4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4" customFormat="1" ht="11.25" x14ac:dyDescent="0.2">
      <c r="A71" s="13">
        <v>4</v>
      </c>
      <c r="B71" s="14"/>
      <c r="C71" s="14"/>
      <c r="D71" s="14"/>
      <c r="E71" s="14"/>
      <c r="F71" s="14"/>
      <c r="G71" s="14"/>
      <c r="H71" s="15"/>
      <c r="I71" s="8"/>
      <c r="J71" s="16" t="s">
        <v>82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8">
        <v>17.010000000000002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</row>
  </sheetData>
  <mergeCells count="254"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Сосина Наталья Константиновна</cp:lastModifiedBy>
  <cp:lastPrinted>2019-03-04T08:07:30Z</cp:lastPrinted>
  <dcterms:created xsi:type="dcterms:W3CDTF">2018-10-15T12:06:40Z</dcterms:created>
  <dcterms:modified xsi:type="dcterms:W3CDTF">2020-03-27T01:10:33Z</dcterms:modified>
</cp:coreProperties>
</file>