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 activeTab="2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N15" i="1"/>
  <c r="G16" i="1"/>
  <c r="F19" i="1"/>
  <c r="F16" i="1"/>
  <c r="F15" i="1"/>
  <c r="E19" i="1"/>
  <c r="E16" i="1"/>
  <c r="E15" i="1"/>
  <c r="K22" i="1"/>
  <c r="K21" i="1"/>
  <c r="K20" i="1"/>
  <c r="K19" i="1"/>
  <c r="K18" i="1"/>
  <c r="K17" i="1"/>
  <c r="K16" i="1"/>
  <c r="K15" i="1"/>
  <c r="H16" i="1"/>
  <c r="F21" i="1"/>
  <c r="E21" i="1"/>
  <c r="F20" i="1"/>
  <c r="E20" i="1"/>
  <c r="F18" i="1"/>
  <c r="E18" i="1"/>
  <c r="F17" i="1"/>
  <c r="E17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K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<sst xmlns="http://schemas.openxmlformats.org/spreadsheetml/2006/main" count="196" uniqueCount="52">
  <si>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</si>
  <si>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</si>
  <si>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</si>
  <si>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</si>
  <si>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</si>
  <si>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</si>
  <si>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</si>
  <si>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</si>
  <si>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</si>
  <si>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</si>
  <si>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</si>
  <si>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</si>
  <si>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</si>
  <si>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</si>
  <si>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</si>
  <si>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</si>
  <si>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</si>
  <si>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</si>
  <si>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</si>
  <si>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</si>
  <si>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</si>
  <si>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</si>
  <si>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</si>
  <si>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</si>
  <si>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</si>
  <si>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</si>
  <si>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</si>
  <si>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</si>
  <si>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</si>
  <si>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</si>
  <si>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</si>
  <si>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</si>
  <si>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</si>
  <si>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</si>
  <si>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</si>
  <si>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</si>
  <si>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</si>
  <si>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</si>
  <si>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</si>
  <si>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</si>
  <si>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</si>
  <si>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</si>
  <si>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</si>
  <si>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</si>
  <si>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</si>
  <si>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</si>
  <si>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</si>
  <si>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</si>
  <si>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</si>
  <si>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</si>
  <si>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май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</si>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</sst>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P1" sqref="P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36" t="s">
        <v>31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36" t="s">
        <v>50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11"/>
    </row>
    <row r="10" spans="1:16" s="6" customFormat="1" ht="42.75" customHeight="1" x14ac:dyDescent="0.2">
      <c r="A10" s="34" t="s">
        <v>0</v>
      </c>
      <c r="B10" s="33" t="s">
        <v>1</v>
      </c>
      <c r="C10" s="33"/>
      <c r="D10" s="33"/>
      <c r="E10" s="33" t="s">
        <v>2</v>
      </c>
      <c r="F10" s="33"/>
      <c r="G10" s="33" t="s">
        <v>3</v>
      </c>
      <c r="H10" s="33"/>
      <c r="I10" s="33"/>
      <c r="J10" s="33"/>
      <c r="K10" s="33"/>
      <c r="L10" s="33"/>
      <c r="M10" s="33" t="s">
        <v>4</v>
      </c>
      <c r="N10" s="33"/>
      <c r="O10" s="33" t="s">
        <v>5</v>
      </c>
      <c r="P10" s="33"/>
    </row>
    <row r="11" spans="1:16" s="6" customFormat="1" ht="33" customHeight="1" x14ac:dyDescent="0.2">
      <c r="A11" s="34"/>
      <c r="B11" s="33"/>
      <c r="C11" s="33"/>
      <c r="D11" s="33"/>
      <c r="E11" s="33" t="s">
        <v>6</v>
      </c>
      <c r="F11" s="33" t="s">
        <v>32</v>
      </c>
      <c r="G11" s="33" t="s">
        <v>6</v>
      </c>
      <c r="H11" s="33" t="s">
        <v>32</v>
      </c>
      <c r="I11" s="33" t="s">
        <v>7</v>
      </c>
      <c r="J11" s="33"/>
      <c r="K11" s="33"/>
      <c r="L11" s="33"/>
      <c r="M11" s="33" t="s">
        <v>6</v>
      </c>
      <c r="N11" s="33" t="s">
        <v>32</v>
      </c>
      <c r="O11" s="33" t="s">
        <v>6</v>
      </c>
      <c r="P11" s="33" t="s">
        <v>32</v>
      </c>
    </row>
    <row r="12" spans="1:16" s="6" customFormat="1" ht="32.25" customHeight="1" x14ac:dyDescent="0.2">
      <c r="A12" s="34"/>
      <c r="B12" s="33"/>
      <c r="C12" s="33"/>
      <c r="D12" s="33"/>
      <c r="E12" s="33"/>
      <c r="F12" s="33"/>
      <c r="G12" s="33"/>
      <c r="H12" s="33"/>
      <c r="I12" s="33" t="s">
        <v>8</v>
      </c>
      <c r="J12" s="33" t="s">
        <v>9</v>
      </c>
      <c r="K12" s="33"/>
      <c r="L12" s="33"/>
      <c r="M12" s="33"/>
      <c r="N12" s="33"/>
      <c r="O12" s="33"/>
      <c r="P12" s="33"/>
    </row>
    <row r="13" spans="1:16" s="6" customFormat="1" ht="78" customHeight="1" x14ac:dyDescent="0.2">
      <c r="A13" s="34"/>
      <c r="B13" s="33"/>
      <c r="C13" s="33"/>
      <c r="D13" s="33"/>
      <c r="E13" s="33"/>
      <c r="F13" s="33"/>
      <c r="G13" s="33"/>
      <c r="H13" s="33"/>
      <c r="I13" s="33"/>
      <c r="J13" s="7" t="s">
        <v>10</v>
      </c>
      <c r="K13" s="7" t="s">
        <v>11</v>
      </c>
      <c r="L13" s="7" t="s">
        <v>12</v>
      </c>
      <c r="M13" s="33"/>
      <c r="N13" s="33"/>
      <c r="O13" s="33"/>
      <c r="P13" s="33"/>
    </row>
    <row r="14" spans="1:16" s="6" customFormat="1" ht="19.5" customHeight="1" x14ac:dyDescent="0.2">
      <c r="A14" s="34"/>
      <c r="B14" s="33">
        <v>1</v>
      </c>
      <c r="C14" s="33"/>
      <c r="D14" s="33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2" t="s">
        <v>13</v>
      </c>
      <c r="C15" s="35" t="s">
        <v>14</v>
      </c>
      <c r="D15" s="9" t="s">
        <v>15</v>
      </c>
      <c r="E15" s="8">
        <f>48+7+G15</f>
        <v>57</v>
      </c>
      <c r="F15" s="8">
        <f>222.76+34.6+H15</f>
        <v>267.36</v>
      </c>
      <c r="G15" s="17">
        <v>2</v>
      </c>
      <c r="H15" s="17">
        <v>10</v>
      </c>
      <c r="I15" s="17">
        <v>0</v>
      </c>
      <c r="J15" s="17">
        <v>0</v>
      </c>
      <c r="K15" s="17">
        <f t="shared" ref="K15:K22" si="0">G15</f>
        <v>2</v>
      </c>
      <c r="L15" s="17">
        <v>0</v>
      </c>
      <c r="M15" s="17">
        <v>27</v>
      </c>
      <c r="N15" s="17">
        <f>124.5+2.26</f>
        <v>126.76</v>
      </c>
      <c r="O15" s="17">
        <v>11</v>
      </c>
      <c r="P15" s="17">
        <v>50</v>
      </c>
    </row>
    <row r="16" spans="1:16" ht="24" x14ac:dyDescent="0.25">
      <c r="A16" s="12">
        <v>2</v>
      </c>
      <c r="B16" s="32"/>
      <c r="C16" s="35"/>
      <c r="D16" s="9" t="s">
        <v>16</v>
      </c>
      <c r="E16" s="8">
        <f>101+30+G16</f>
        <v>143</v>
      </c>
      <c r="F16" s="8">
        <f>698.4+142.31+H16</f>
        <v>916.94</v>
      </c>
      <c r="G16" s="17">
        <f>8+4</f>
        <v>12</v>
      </c>
      <c r="H16" s="17">
        <f>30.38+19.95+25.9</f>
        <v>76.22999999999999</v>
      </c>
      <c r="I16" s="17">
        <v>0</v>
      </c>
      <c r="J16" s="17">
        <v>0</v>
      </c>
      <c r="K16" s="17">
        <f t="shared" si="0"/>
        <v>12</v>
      </c>
      <c r="L16" s="17">
        <v>0</v>
      </c>
      <c r="M16" s="17">
        <v>101</v>
      </c>
      <c r="N16" s="17">
        <v>678.01</v>
      </c>
      <c r="O16" s="17">
        <v>16</v>
      </c>
      <c r="P16" s="17">
        <v>80.42</v>
      </c>
    </row>
    <row r="17" spans="1:16" ht="21" customHeight="1" x14ac:dyDescent="0.25">
      <c r="A17" s="12">
        <v>3</v>
      </c>
      <c r="B17" s="32"/>
      <c r="C17" s="35" t="s">
        <v>17</v>
      </c>
      <c r="D17" s="9" t="s">
        <v>15</v>
      </c>
      <c r="E17" s="8">
        <f>1+1</f>
        <v>2</v>
      </c>
      <c r="F17" s="8">
        <f>5+15</f>
        <v>20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ht="24" x14ac:dyDescent="0.25">
      <c r="A18" s="12">
        <v>4</v>
      </c>
      <c r="B18" s="32"/>
      <c r="C18" s="35"/>
      <c r="D18" s="9" t="s">
        <v>16</v>
      </c>
      <c r="E18" s="8">
        <f>4+3</f>
        <v>7</v>
      </c>
      <c r="F18" s="8">
        <f>151.47+969</f>
        <v>1120.47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7</v>
      </c>
      <c r="N18" s="17">
        <v>993.54</v>
      </c>
      <c r="O18" s="17">
        <v>4</v>
      </c>
      <c r="P18" s="17">
        <v>201.6</v>
      </c>
    </row>
    <row r="19" spans="1:16" ht="24" x14ac:dyDescent="0.25">
      <c r="A19" s="12">
        <v>5</v>
      </c>
      <c r="B19" s="32" t="s">
        <v>18</v>
      </c>
      <c r="C19" s="3" t="s">
        <v>14</v>
      </c>
      <c r="D19" s="4" t="s">
        <v>16</v>
      </c>
      <c r="E19" s="8">
        <f>3+G19</f>
        <v>4</v>
      </c>
      <c r="F19" s="8">
        <f>17+H19</f>
        <v>22</v>
      </c>
      <c r="G19" s="17">
        <v>1</v>
      </c>
      <c r="H19" s="17">
        <v>5</v>
      </c>
      <c r="I19" s="17">
        <v>0</v>
      </c>
      <c r="J19" s="17">
        <v>0</v>
      </c>
      <c r="K19" s="17">
        <f t="shared" si="0"/>
        <v>1</v>
      </c>
      <c r="L19" s="17">
        <v>0</v>
      </c>
      <c r="M19" s="17">
        <v>2</v>
      </c>
      <c r="N19" s="17">
        <v>522.29999999999995</v>
      </c>
      <c r="O19" s="17">
        <v>0</v>
      </c>
      <c r="P19" s="17">
        <v>0</v>
      </c>
    </row>
    <row r="20" spans="1:16" ht="24" x14ac:dyDescent="0.25">
      <c r="A20" s="12">
        <v>6</v>
      </c>
      <c r="B20" s="32"/>
      <c r="C20" s="3" t="s">
        <v>17</v>
      </c>
      <c r="D20" s="4" t="s">
        <v>16</v>
      </c>
      <c r="E20" s="8">
        <f>7+2</f>
        <v>9</v>
      </c>
      <c r="F20" s="8">
        <f>1324.94+253</f>
        <v>1577.94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8</v>
      </c>
      <c r="N20" s="17">
        <v>1857.74</v>
      </c>
      <c r="O20" s="17">
        <v>2</v>
      </c>
      <c r="P20" s="17">
        <v>268.89999999999998</v>
      </c>
    </row>
    <row r="21" spans="1:16" ht="24" x14ac:dyDescent="0.25">
      <c r="A21" s="12">
        <v>7</v>
      </c>
      <c r="B21" s="32" t="s">
        <v>19</v>
      </c>
      <c r="C21" s="3" t="s">
        <v>14</v>
      </c>
      <c r="D21" s="4" t="s">
        <v>16</v>
      </c>
      <c r="E21" s="18">
        <f>1</f>
        <v>1</v>
      </c>
      <c r="F21" s="8">
        <f>5</f>
        <v>5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2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5" t="s">
        <v>20</v>
      </c>
      <c r="C23" s="37" t="s">
        <v>35</v>
      </c>
      <c r="D23" s="38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5"/>
      <c r="C24" s="22" t="s">
        <v>21</v>
      </c>
      <c r="D24" s="39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5"/>
      <c r="C25" s="22" t="s">
        <v>22</v>
      </c>
      <c r="D25" s="39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5"/>
      <c r="C26" s="37" t="s">
        <v>23</v>
      </c>
      <c r="D26" s="38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5"/>
      <c r="C27" s="22" t="s">
        <v>24</v>
      </c>
      <c r="D27" s="39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5"/>
      <c r="C28" s="22" t="s">
        <v>25</v>
      </c>
      <c r="D28" s="39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2" t="s">
        <v>36</v>
      </c>
      <c r="C29" s="23"/>
      <c r="D29" s="24"/>
      <c r="E29" s="17">
        <v>248</v>
      </c>
      <c r="F29" s="17">
        <v>1644.16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f>221+4</f>
        <v>225</v>
      </c>
      <c r="N29" s="17">
        <f>1464.08+28</f>
        <v>1492.08</v>
      </c>
      <c r="O29" s="17">
        <v>56</v>
      </c>
      <c r="P29" s="17">
        <v>341.11</v>
      </c>
    </row>
    <row r="30" spans="1:16" ht="46.5" customHeight="1" x14ac:dyDescent="0.25">
      <c r="A30" s="12" t="s">
        <v>37</v>
      </c>
      <c r="B30" s="22" t="s">
        <v>38</v>
      </c>
      <c r="C30" s="23"/>
      <c r="D30" s="24"/>
      <c r="E30" s="17">
        <v>5</v>
      </c>
      <c r="F30" s="17">
        <v>30.63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4</v>
      </c>
      <c r="N30" s="17">
        <v>28.6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2" t="s">
        <v>26</v>
      </c>
      <c r="C31" s="23"/>
      <c r="D31" s="24"/>
      <c r="E31" s="17">
        <f>SUM(E15:E29)</f>
        <v>471</v>
      </c>
      <c r="F31" s="17">
        <f t="shared" ref="F31:P31" si="1">SUM(F15:F29)</f>
        <v>5573.8700000000008</v>
      </c>
      <c r="G31" s="17">
        <f t="shared" si="1"/>
        <v>15</v>
      </c>
      <c r="H31" s="17">
        <f t="shared" si="1"/>
        <v>91.22999999999999</v>
      </c>
      <c r="I31" s="17">
        <f t="shared" si="1"/>
        <v>0</v>
      </c>
      <c r="J31" s="17">
        <f t="shared" si="1"/>
        <v>0</v>
      </c>
      <c r="K31" s="17">
        <f t="shared" si="1"/>
        <v>15</v>
      </c>
      <c r="L31" s="17">
        <f t="shared" si="1"/>
        <v>0</v>
      </c>
      <c r="M31" s="17">
        <f>SUM(M15:M29)</f>
        <v>370</v>
      </c>
      <c r="N31" s="17">
        <f t="shared" si="1"/>
        <v>5670.4299999999994</v>
      </c>
      <c r="O31" s="17">
        <f t="shared" si="1"/>
        <v>89</v>
      </c>
      <c r="P31" s="17">
        <f t="shared" si="1"/>
        <v>942.03</v>
      </c>
    </row>
    <row r="32" spans="1:16" ht="39" customHeight="1" x14ac:dyDescent="0.25">
      <c r="A32" s="19" t="s">
        <v>41</v>
      </c>
      <c r="B32" s="25" t="s">
        <v>40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</row>
    <row r="33" spans="1:16" ht="24.75" customHeight="1" x14ac:dyDescent="0.25">
      <c r="A33" s="20"/>
      <c r="B33" s="22" t="s">
        <v>42</v>
      </c>
      <c r="C33" s="23"/>
      <c r="D33" s="24"/>
      <c r="E33" s="25" t="s">
        <v>43</v>
      </c>
      <c r="F33" s="27"/>
      <c r="G33" s="25" t="s">
        <v>44</v>
      </c>
      <c r="H33" s="26"/>
      <c r="I33" s="27"/>
      <c r="J33" s="25" t="s">
        <v>46</v>
      </c>
      <c r="K33" s="26"/>
      <c r="L33" s="27"/>
      <c r="M33" s="25" t="s">
        <v>45</v>
      </c>
      <c r="N33" s="27"/>
      <c r="O33" s="25" t="s">
        <v>47</v>
      </c>
      <c r="P33" s="27"/>
    </row>
    <row r="34" spans="1:16" ht="24.75" customHeight="1" x14ac:dyDescent="0.25">
      <c r="A34" s="20"/>
      <c r="B34" s="25" t="s">
        <v>48</v>
      </c>
      <c r="C34" s="28"/>
      <c r="D34" s="29"/>
      <c r="E34" s="25"/>
      <c r="F34" s="27"/>
      <c r="G34" s="25"/>
      <c r="H34" s="28"/>
      <c r="I34" s="29"/>
      <c r="J34" s="25"/>
      <c r="K34" s="28"/>
      <c r="L34" s="29"/>
      <c r="M34" s="25"/>
      <c r="N34" s="29"/>
      <c r="O34" s="25"/>
      <c r="P34" s="29"/>
    </row>
    <row r="35" spans="1:16" s="6" customFormat="1" ht="26.25" customHeight="1" x14ac:dyDescent="0.2">
      <c r="A35" s="21"/>
      <c r="B35" s="25" t="s">
        <v>49</v>
      </c>
      <c r="C35" s="28"/>
      <c r="D35" s="29"/>
      <c r="E35" s="30"/>
      <c r="F35" s="31"/>
      <c r="G35" s="25"/>
      <c r="H35" s="28"/>
      <c r="I35" s="29"/>
      <c r="J35" s="25"/>
      <c r="K35" s="28"/>
      <c r="L35" s="29"/>
      <c r="M35" s="30"/>
      <c r="N35" s="31"/>
      <c r="O35" s="25"/>
      <c r="P35" s="29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A3" sqref="A3:P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36" t="s">
        <v>31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36" t="str">
        <f>СВГКМ!A8</f>
        <v>за май 2023 г.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11"/>
    </row>
    <row r="10" spans="1:16" s="6" customFormat="1" ht="42.75" customHeight="1" x14ac:dyDescent="0.2">
      <c r="A10" s="34" t="s">
        <v>0</v>
      </c>
      <c r="B10" s="33" t="s">
        <v>1</v>
      </c>
      <c r="C10" s="33"/>
      <c r="D10" s="33"/>
      <c r="E10" s="33" t="s">
        <v>2</v>
      </c>
      <c r="F10" s="33"/>
      <c r="G10" s="33" t="s">
        <v>3</v>
      </c>
      <c r="H10" s="33"/>
      <c r="I10" s="33"/>
      <c r="J10" s="33"/>
      <c r="K10" s="33"/>
      <c r="L10" s="33"/>
      <c r="M10" s="33" t="s">
        <v>4</v>
      </c>
      <c r="N10" s="33"/>
      <c r="O10" s="33" t="s">
        <v>5</v>
      </c>
      <c r="P10" s="33"/>
    </row>
    <row r="11" spans="1:16" s="6" customFormat="1" ht="33" customHeight="1" x14ac:dyDescent="0.2">
      <c r="A11" s="34"/>
      <c r="B11" s="33"/>
      <c r="C11" s="33"/>
      <c r="D11" s="33"/>
      <c r="E11" s="33" t="s">
        <v>6</v>
      </c>
      <c r="F11" s="33" t="s">
        <v>32</v>
      </c>
      <c r="G11" s="33" t="s">
        <v>6</v>
      </c>
      <c r="H11" s="33" t="s">
        <v>32</v>
      </c>
      <c r="I11" s="33" t="s">
        <v>7</v>
      </c>
      <c r="J11" s="33"/>
      <c r="K11" s="33"/>
      <c r="L11" s="33"/>
      <c r="M11" s="33" t="s">
        <v>6</v>
      </c>
      <c r="N11" s="33" t="s">
        <v>32</v>
      </c>
      <c r="O11" s="33" t="s">
        <v>6</v>
      </c>
      <c r="P11" s="33" t="s">
        <v>32</v>
      </c>
    </row>
    <row r="12" spans="1:16" s="6" customFormat="1" ht="32.25" customHeight="1" x14ac:dyDescent="0.2">
      <c r="A12" s="34"/>
      <c r="B12" s="33"/>
      <c r="C12" s="33"/>
      <c r="D12" s="33"/>
      <c r="E12" s="33"/>
      <c r="F12" s="33"/>
      <c r="G12" s="33"/>
      <c r="H12" s="33"/>
      <c r="I12" s="33" t="s">
        <v>8</v>
      </c>
      <c r="J12" s="33" t="s">
        <v>9</v>
      </c>
      <c r="K12" s="33"/>
      <c r="L12" s="33"/>
      <c r="M12" s="33"/>
      <c r="N12" s="33"/>
      <c r="O12" s="33"/>
      <c r="P12" s="33"/>
    </row>
    <row r="13" spans="1:16" s="6" customFormat="1" ht="78" customHeight="1" x14ac:dyDescent="0.2">
      <c r="A13" s="34"/>
      <c r="B13" s="33"/>
      <c r="C13" s="33"/>
      <c r="D13" s="33"/>
      <c r="E13" s="33"/>
      <c r="F13" s="33"/>
      <c r="G13" s="33"/>
      <c r="H13" s="33"/>
      <c r="I13" s="33"/>
      <c r="J13" s="13" t="s">
        <v>10</v>
      </c>
      <c r="K13" s="13" t="s">
        <v>11</v>
      </c>
      <c r="L13" s="13" t="s">
        <v>12</v>
      </c>
      <c r="M13" s="33"/>
      <c r="N13" s="33"/>
      <c r="O13" s="33"/>
      <c r="P13" s="33"/>
    </row>
    <row r="14" spans="1:16" s="6" customFormat="1" ht="19.5" customHeight="1" x14ac:dyDescent="0.2">
      <c r="A14" s="34"/>
      <c r="B14" s="33">
        <v>1</v>
      </c>
      <c r="C14" s="33"/>
      <c r="D14" s="33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2" t="s">
        <v>13</v>
      </c>
      <c r="C15" s="35" t="s">
        <v>14</v>
      </c>
      <c r="D15" s="16" t="s">
        <v>15</v>
      </c>
      <c r="E15" s="18">
        <v>1</v>
      </c>
      <c r="F15" s="18">
        <v>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5</v>
      </c>
      <c r="O15" s="8">
        <v>0</v>
      </c>
      <c r="P15" s="8">
        <v>0</v>
      </c>
    </row>
    <row r="16" spans="1:16" ht="24" x14ac:dyDescent="0.25">
      <c r="A16" s="12">
        <v>2</v>
      </c>
      <c r="B16" s="32"/>
      <c r="C16" s="35"/>
      <c r="D16" s="16" t="s">
        <v>16</v>
      </c>
      <c r="E16" s="18">
        <v>3</v>
      </c>
      <c r="F16" s="18">
        <v>14.47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2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2"/>
      <c r="C17" s="35" t="s">
        <v>17</v>
      </c>
      <c r="D17" s="16" t="s">
        <v>15</v>
      </c>
      <c r="E17" s="18">
        <v>0</v>
      </c>
      <c r="F17" s="1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2"/>
      <c r="C18" s="35"/>
      <c r="D18" s="16" t="s">
        <v>16</v>
      </c>
      <c r="E18" s="18">
        <v>0</v>
      </c>
      <c r="F18" s="1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2" t="s">
        <v>18</v>
      </c>
      <c r="C19" s="15" t="s">
        <v>14</v>
      </c>
      <c r="D19" s="16" t="s">
        <v>16</v>
      </c>
      <c r="E19" s="18">
        <v>2</v>
      </c>
      <c r="F19" s="18">
        <v>63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</v>
      </c>
      <c r="N19" s="8">
        <v>30</v>
      </c>
      <c r="O19" s="8">
        <v>0</v>
      </c>
      <c r="P19" s="14">
        <v>0</v>
      </c>
    </row>
    <row r="20" spans="1:16" ht="24" x14ac:dyDescent="0.25">
      <c r="A20" s="12">
        <v>6</v>
      </c>
      <c r="B20" s="32"/>
      <c r="C20" s="15" t="s">
        <v>17</v>
      </c>
      <c r="D20" s="16" t="s">
        <v>16</v>
      </c>
      <c r="E20" s="18">
        <v>0</v>
      </c>
      <c r="F20" s="1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2" t="s">
        <v>19</v>
      </c>
      <c r="C21" s="15" t="s">
        <v>14</v>
      </c>
      <c r="D21" s="16" t="s">
        <v>16</v>
      </c>
      <c r="E21" s="18">
        <v>0</v>
      </c>
      <c r="F21" s="1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1</v>
      </c>
      <c r="P21" s="14">
        <v>12.5</v>
      </c>
    </row>
    <row r="22" spans="1:16" ht="24" x14ac:dyDescent="0.25">
      <c r="A22" s="12">
        <v>8</v>
      </c>
      <c r="B22" s="32"/>
      <c r="C22" s="15" t="s">
        <v>17</v>
      </c>
      <c r="D22" s="16" t="s">
        <v>16</v>
      </c>
      <c r="E22" s="18">
        <v>0</v>
      </c>
      <c r="F22" s="1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1</v>
      </c>
      <c r="P22" s="14">
        <v>121</v>
      </c>
    </row>
    <row r="23" spans="1:16" ht="43.5" customHeight="1" x14ac:dyDescent="0.25">
      <c r="A23" s="12">
        <v>9</v>
      </c>
      <c r="B23" s="35" t="s">
        <v>20</v>
      </c>
      <c r="C23" s="37" t="s">
        <v>35</v>
      </c>
      <c r="D23" s="38"/>
      <c r="E23" s="18">
        <v>0</v>
      </c>
      <c r="F23" s="1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5"/>
      <c r="C24" s="22" t="s">
        <v>21</v>
      </c>
      <c r="D24" s="39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5"/>
      <c r="C25" s="22" t="s">
        <v>22</v>
      </c>
      <c r="D25" s="39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5"/>
      <c r="C26" s="37" t="s">
        <v>23</v>
      </c>
      <c r="D26" s="38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5"/>
      <c r="C27" s="22" t="s">
        <v>24</v>
      </c>
      <c r="D27" s="39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5"/>
      <c r="C28" s="22" t="s">
        <v>25</v>
      </c>
      <c r="D28" s="39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2" t="s">
        <v>36</v>
      </c>
      <c r="C29" s="23"/>
      <c r="D29" s="24"/>
      <c r="E29" s="14">
        <v>11</v>
      </c>
      <c r="F29" s="14">
        <v>59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9</v>
      </c>
      <c r="N29" s="14">
        <v>41</v>
      </c>
      <c r="O29" s="14">
        <v>1</v>
      </c>
      <c r="P29" s="14">
        <v>1.97</v>
      </c>
    </row>
    <row r="30" spans="1:16" ht="46.5" customHeight="1" x14ac:dyDescent="0.25">
      <c r="A30" s="12" t="s">
        <v>37</v>
      </c>
      <c r="B30" s="22" t="s">
        <v>38</v>
      </c>
      <c r="C30" s="23"/>
      <c r="D30" s="24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2" t="s">
        <v>26</v>
      </c>
      <c r="C31" s="23"/>
      <c r="D31" s="24"/>
      <c r="E31" s="14">
        <f>SUM(E15:E29)</f>
        <v>17</v>
      </c>
      <c r="F31" s="14">
        <f t="shared" ref="F31:P31" si="0">SUM(F15:F29)</f>
        <v>141.47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12</v>
      </c>
      <c r="N31" s="14">
        <f t="shared" si="0"/>
        <v>78</v>
      </c>
      <c r="O31" s="14">
        <f t="shared" si="0"/>
        <v>3</v>
      </c>
      <c r="P31" s="14">
        <f t="shared" si="0"/>
        <v>135.47</v>
      </c>
    </row>
    <row r="32" spans="1:16" ht="39" customHeight="1" x14ac:dyDescent="0.25">
      <c r="A32" s="19" t="s">
        <v>41</v>
      </c>
      <c r="B32" s="25" t="s">
        <v>40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</row>
    <row r="33" spans="1:16" ht="24.75" customHeight="1" x14ac:dyDescent="0.25">
      <c r="A33" s="20"/>
      <c r="B33" s="22" t="s">
        <v>42</v>
      </c>
      <c r="C33" s="23"/>
      <c r="D33" s="24"/>
      <c r="E33" s="25" t="s">
        <v>43</v>
      </c>
      <c r="F33" s="27"/>
      <c r="G33" s="25" t="s">
        <v>44</v>
      </c>
      <c r="H33" s="26"/>
      <c r="I33" s="27"/>
      <c r="J33" s="25" t="s">
        <v>46</v>
      </c>
      <c r="K33" s="26"/>
      <c r="L33" s="27"/>
      <c r="M33" s="25" t="s">
        <v>45</v>
      </c>
      <c r="N33" s="27"/>
      <c r="O33" s="25" t="s">
        <v>47</v>
      </c>
      <c r="P33" s="27"/>
    </row>
    <row r="34" spans="1:16" ht="24.75" customHeight="1" x14ac:dyDescent="0.25">
      <c r="A34" s="20"/>
      <c r="B34" s="25" t="s">
        <v>48</v>
      </c>
      <c r="C34" s="28"/>
      <c r="D34" s="29"/>
      <c r="E34" s="25"/>
      <c r="F34" s="27"/>
      <c r="G34" s="25"/>
      <c r="H34" s="28"/>
      <c r="I34" s="29"/>
      <c r="J34" s="25"/>
      <c r="K34" s="28"/>
      <c r="L34" s="29"/>
      <c r="M34" s="25"/>
      <c r="N34" s="29"/>
      <c r="O34" s="25"/>
      <c r="P34" s="29"/>
    </row>
    <row r="35" spans="1:16" s="6" customFormat="1" ht="26.25" customHeight="1" x14ac:dyDescent="0.2">
      <c r="A35" s="21"/>
      <c r="B35" s="25" t="s">
        <v>49</v>
      </c>
      <c r="C35" s="28"/>
      <c r="D35" s="29"/>
      <c r="E35" s="30"/>
      <c r="F35" s="31"/>
      <c r="G35" s="25"/>
      <c r="H35" s="28"/>
      <c r="I35" s="29"/>
      <c r="J35" s="25"/>
      <c r="K35" s="28"/>
      <c r="L35" s="29"/>
      <c r="M35" s="30"/>
      <c r="N35" s="31"/>
      <c r="O35" s="25"/>
      <c r="P35" s="29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6" zoomScale="115" zoomScaleNormal="115" workbookViewId="0">
      <selection activeCell="H15" sqref="H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36" t="s">
        <v>31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36" t="str">
        <f>СВГКМ!A8</f>
        <v>за май 2023 г.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11"/>
    </row>
    <row r="10" spans="1:16" s="6" customFormat="1" ht="42.75" customHeight="1" x14ac:dyDescent="0.2">
      <c r="A10" s="34" t="s">
        <v>0</v>
      </c>
      <c r="B10" s="33" t="s">
        <v>1</v>
      </c>
      <c r="C10" s="33"/>
      <c r="D10" s="33"/>
      <c r="E10" s="33" t="s">
        <v>2</v>
      </c>
      <c r="F10" s="33"/>
      <c r="G10" s="33" t="s">
        <v>3</v>
      </c>
      <c r="H10" s="33"/>
      <c r="I10" s="33"/>
      <c r="J10" s="33"/>
      <c r="K10" s="33"/>
      <c r="L10" s="33"/>
      <c r="M10" s="33" t="s">
        <v>4</v>
      </c>
      <c r="N10" s="33"/>
      <c r="O10" s="33" t="s">
        <v>5</v>
      </c>
      <c r="P10" s="33"/>
    </row>
    <row r="11" spans="1:16" s="6" customFormat="1" ht="33" customHeight="1" x14ac:dyDescent="0.2">
      <c r="A11" s="34"/>
      <c r="B11" s="33"/>
      <c r="C11" s="33"/>
      <c r="D11" s="33"/>
      <c r="E11" s="33" t="s">
        <v>6</v>
      </c>
      <c r="F11" s="33" t="s">
        <v>32</v>
      </c>
      <c r="G11" s="33" t="s">
        <v>6</v>
      </c>
      <c r="H11" s="33" t="s">
        <v>32</v>
      </c>
      <c r="I11" s="33" t="s">
        <v>7</v>
      </c>
      <c r="J11" s="33"/>
      <c r="K11" s="33"/>
      <c r="L11" s="33"/>
      <c r="M11" s="33" t="s">
        <v>6</v>
      </c>
      <c r="N11" s="33" t="s">
        <v>32</v>
      </c>
      <c r="O11" s="33" t="s">
        <v>6</v>
      </c>
      <c r="P11" s="33" t="s">
        <v>32</v>
      </c>
    </row>
    <row r="12" spans="1:16" s="6" customFormat="1" ht="32.25" customHeight="1" x14ac:dyDescent="0.2">
      <c r="A12" s="34"/>
      <c r="B12" s="33"/>
      <c r="C12" s="33"/>
      <c r="D12" s="33"/>
      <c r="E12" s="33"/>
      <c r="F12" s="33"/>
      <c r="G12" s="33"/>
      <c r="H12" s="33"/>
      <c r="I12" s="33" t="s">
        <v>8</v>
      </c>
      <c r="J12" s="33" t="s">
        <v>9</v>
      </c>
      <c r="K12" s="33"/>
      <c r="L12" s="33"/>
      <c r="M12" s="33"/>
      <c r="N12" s="33"/>
      <c r="O12" s="33"/>
      <c r="P12" s="33"/>
    </row>
    <row r="13" spans="1:16" s="6" customFormat="1" ht="78" customHeight="1" x14ac:dyDescent="0.2">
      <c r="A13" s="34"/>
      <c r="B13" s="33"/>
      <c r="C13" s="33"/>
      <c r="D13" s="33"/>
      <c r="E13" s="33"/>
      <c r="F13" s="33"/>
      <c r="G13" s="33"/>
      <c r="H13" s="33"/>
      <c r="I13" s="33"/>
      <c r="J13" s="13" t="s">
        <v>10</v>
      </c>
      <c r="K13" s="13" t="s">
        <v>11</v>
      </c>
      <c r="L13" s="13" t="s">
        <v>12</v>
      </c>
      <c r="M13" s="33"/>
      <c r="N13" s="33"/>
      <c r="O13" s="33"/>
      <c r="P13" s="33"/>
    </row>
    <row r="14" spans="1:16" s="6" customFormat="1" ht="19.5" customHeight="1" x14ac:dyDescent="0.2">
      <c r="A14" s="34"/>
      <c r="B14" s="33">
        <v>1</v>
      </c>
      <c r="C14" s="33"/>
      <c r="D14" s="33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2" t="s">
        <v>13</v>
      </c>
      <c r="C15" s="35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2"/>
      <c r="C16" s="35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2"/>
      <c r="C17" s="35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2"/>
      <c r="C18" s="35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2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2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2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2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5" t="s">
        <v>20</v>
      </c>
      <c r="C23" s="37" t="s">
        <v>35</v>
      </c>
      <c r="D23" s="38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5"/>
      <c r="C24" s="22" t="s">
        <v>21</v>
      </c>
      <c r="D24" s="39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5"/>
      <c r="C25" s="22" t="s">
        <v>22</v>
      </c>
      <c r="D25" s="39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5"/>
      <c r="C26" s="37" t="s">
        <v>23</v>
      </c>
      <c r="D26" s="38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5"/>
      <c r="C27" s="22" t="s">
        <v>24</v>
      </c>
      <c r="D27" s="39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5"/>
      <c r="C28" s="22" t="s">
        <v>25</v>
      </c>
      <c r="D28" s="39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2" t="s">
        <v>36</v>
      </c>
      <c r="C29" s="23"/>
      <c r="D29" s="24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2" t="s">
        <v>38</v>
      </c>
      <c r="C30" s="23"/>
      <c r="D30" s="24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2" t="s">
        <v>26</v>
      </c>
      <c r="C31" s="23"/>
      <c r="D31" s="24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9" t="s">
        <v>41</v>
      </c>
      <c r="B32" s="25" t="s">
        <v>40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</row>
    <row r="33" spans="1:16" ht="24.75" customHeight="1" x14ac:dyDescent="0.25">
      <c r="A33" s="20"/>
      <c r="B33" s="22" t="s">
        <v>42</v>
      </c>
      <c r="C33" s="23"/>
      <c r="D33" s="24"/>
      <c r="E33" s="25" t="s">
        <v>43</v>
      </c>
      <c r="F33" s="27"/>
      <c r="G33" s="25" t="s">
        <v>44</v>
      </c>
      <c r="H33" s="26"/>
      <c r="I33" s="27"/>
      <c r="J33" s="25" t="s">
        <v>46</v>
      </c>
      <c r="K33" s="26"/>
      <c r="L33" s="27"/>
      <c r="M33" s="25" t="s">
        <v>45</v>
      </c>
      <c r="N33" s="27"/>
      <c r="O33" s="25" t="s">
        <v>47</v>
      </c>
      <c r="P33" s="27"/>
    </row>
    <row r="34" spans="1:16" ht="24.75" customHeight="1" x14ac:dyDescent="0.25">
      <c r="A34" s="20"/>
      <c r="B34" s="25" t="s">
        <v>48</v>
      </c>
      <c r="C34" s="28"/>
      <c r="D34" s="29"/>
      <c r="E34" s="25"/>
      <c r="F34" s="27"/>
      <c r="G34" s="25"/>
      <c r="H34" s="28"/>
      <c r="I34" s="29"/>
      <c r="J34" s="25"/>
      <c r="K34" s="28"/>
      <c r="L34" s="29"/>
      <c r="M34" s="25"/>
      <c r="N34" s="29"/>
      <c r="O34" s="25"/>
      <c r="P34" s="29"/>
    </row>
    <row r="35" spans="1:16" s="6" customFormat="1" ht="26.25" customHeight="1" x14ac:dyDescent="0.2">
      <c r="A35" s="21"/>
      <c r="B35" s="25" t="s">
        <v>49</v>
      </c>
      <c r="C35" s="28"/>
      <c r="D35" s="29"/>
      <c r="E35" s="30"/>
      <c r="F35" s="31"/>
      <c r="G35" s="25"/>
      <c r="H35" s="28"/>
      <c r="I35" s="29"/>
      <c r="J35" s="25"/>
      <c r="K35" s="28"/>
      <c r="L35" s="29"/>
      <c r="M35" s="30"/>
      <c r="N35" s="31"/>
      <c r="O35" s="25"/>
      <c r="P35" s="29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2023-06-08T06:13:46Z</dcterms:modified>
</cp:coreProperties>
</file>