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ovaVV\Desktop\Раскрытие информации\Раскрытие от ОСПиП\2024г план\"/>
    </mc:Choice>
  </mc:AlternateContent>
  <bookViews>
    <workbookView xWindow="0" yWindow="0" windowWidth="28800" windowHeight="12330"/>
  </bookViews>
  <sheets>
    <sheet name="Свод 2024 Ленск" sheetId="1" r:id="rId1"/>
  </sheets>
  <externalReferences>
    <externalReference r:id="rId2"/>
  </externalReferences>
  <definedNames>
    <definedName name="_xlnm.Print_Area" localSheetId="0">'Свод 2024 Ленск'!$A$1:$T$35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14" i="1" s="1"/>
  <c r="B12" i="1"/>
  <c r="B15" i="1" s="1"/>
  <c r="B20" i="1"/>
  <c r="B21" i="1"/>
  <c r="B22" i="1"/>
  <c r="B23" i="1"/>
  <c r="B24" i="1"/>
  <c r="B25" i="1"/>
  <c r="L44" i="1"/>
  <c r="N44" i="1"/>
  <c r="L45" i="1"/>
  <c r="K46" i="1"/>
  <c r="L46" i="1" s="1"/>
  <c r="L47" i="1"/>
  <c r="N47" i="1"/>
  <c r="L49" i="1"/>
  <c r="L50" i="1"/>
  <c r="N50" i="1"/>
  <c r="K51" i="1"/>
  <c r="N51" i="1" s="1"/>
  <c r="L51" i="1"/>
  <c r="K52" i="1"/>
  <c r="L52" i="1"/>
  <c r="N52" i="1"/>
  <c r="L53" i="1"/>
  <c r="N53" i="1"/>
</calcChain>
</file>

<file path=xl/sharedStrings.xml><?xml version="1.0" encoding="utf-8"?>
<sst xmlns="http://schemas.openxmlformats.org/spreadsheetml/2006/main" count="81" uniqueCount="69">
  <si>
    <t>МГ Кысыл-Сыр-Мастах 2 нитка-участок от 59,7-84,2км (лит.1), инв.№:00003430. Узел приема очистного устройства 82-2. СМР</t>
  </si>
  <si>
    <t>4.5</t>
  </si>
  <si>
    <t>0,043</t>
  </si>
  <si>
    <t>Подводный переход МГ через р. Лена для газификации Заречных улусов РС (Я) 2 нитка, инв. №00018970. Реконструкция участка ПК93-ПК104</t>
  </si>
  <si>
    <t>4.4</t>
  </si>
  <si>
    <t>Подводный переход МГ через р. Лена для  газификации Заречных улусов РС(Я) (основная нитка) инв. №00019023. Реконструкция участка ПК119-ПК126</t>
  </si>
  <si>
    <t>4.3</t>
  </si>
  <si>
    <t xml:space="preserve">ГО от 272 км до ГРС г. Покровска 1 нитка инв. №00003470. Реконструкция </t>
  </si>
  <si>
    <t>4.2</t>
  </si>
  <si>
    <t>0,004</t>
  </si>
  <si>
    <t>1 кв. 2018 г.</t>
  </si>
  <si>
    <t>ГО к с. Кобяй Кобяйское улуса Республики Саха (Якутия). II нитка</t>
  </si>
  <si>
    <t>3.2</t>
  </si>
  <si>
    <t>2.7</t>
  </si>
  <si>
    <t>Производственная база АО "СТНГ" в п.Кысыл-Сыр Вилюйского улуса РС(Я).</t>
  </si>
  <si>
    <t>2.5</t>
  </si>
  <si>
    <t>2.3</t>
  </si>
  <si>
    <t>0,072</t>
  </si>
  <si>
    <t>2.2</t>
  </si>
  <si>
    <t>Егорова М.Ю.</t>
  </si>
  <si>
    <t>Исп. начальник ОСПиИП</t>
  </si>
  <si>
    <t>Миронова Т.М.</t>
  </si>
  <si>
    <t>Начальник ПТУ</t>
  </si>
  <si>
    <t>Руфов В.Д.</t>
  </si>
  <si>
    <t>Заместитель генерального директора по перспективному развитию</t>
  </si>
  <si>
    <t>Гоголев А.В.</t>
  </si>
  <si>
    <t>Главный инженер - Первый заместитель генерального директора</t>
  </si>
  <si>
    <t>6.6</t>
  </si>
  <si>
    <t>6.5</t>
  </si>
  <si>
    <t>6.4</t>
  </si>
  <si>
    <t>6.3</t>
  </si>
  <si>
    <t>6.2</t>
  </si>
  <si>
    <t>6.1</t>
  </si>
  <si>
    <t>Сведения о приобретении внеоборотных активов</t>
  </si>
  <si>
    <t>Сведения о долгосрочных финансовых вложениях</t>
  </si>
  <si>
    <t>4.1</t>
  </si>
  <si>
    <t>реконструируемые (модернизируемые) объекты</t>
  </si>
  <si>
    <t>3.1</t>
  </si>
  <si>
    <t>новые объекты</t>
  </si>
  <si>
    <t>2.1</t>
  </si>
  <si>
    <t>в том числе объекты капитального строительства в сфере транспортировки газа:</t>
  </si>
  <si>
    <t>Сведения о строительстве, реконструкции объектов капитального строительства</t>
  </si>
  <si>
    <t>Общая сумма инвестиций*</t>
  </si>
  <si>
    <t>Факт</t>
  </si>
  <si>
    <t>План</t>
  </si>
  <si>
    <t>на транспортировку газа за пределы Российской Федерации</t>
  </si>
  <si>
    <t>на транспортировку газа в пределах Российской Федерации</t>
  </si>
  <si>
    <t>всего, млн. руб.</t>
  </si>
  <si>
    <t>%</t>
  </si>
  <si>
    <r>
      <t>млрд. м</t>
    </r>
    <r>
      <rPr>
        <vertAlign val="superscript"/>
        <sz val="12"/>
        <color indexed="8"/>
        <rFont val="Times New Roman"/>
        <family val="1"/>
        <charset val="204"/>
      </rPr>
      <t>3</t>
    </r>
  </si>
  <si>
    <t>месяц и год составления сметной документации</t>
  </si>
  <si>
    <t>в ценах, сложившихся ко времени составления сметной документации, млн. руб. (без НДС)</t>
  </si>
  <si>
    <t>суммарная мощность перекачивающих агрегатов, МВт</t>
  </si>
  <si>
    <t>количество газораспределительных станций, единиц</t>
  </si>
  <si>
    <t>количество компрессорных станций, единиц</t>
  </si>
  <si>
    <t>диаметр (диапазон диаметров) трубопроводов, мм</t>
  </si>
  <si>
    <t>протяженность линейной части трубопроводов, км</t>
  </si>
  <si>
    <t>Фактический/плановый объем финансирования инвестиций в отчетном периоде, в том числе</t>
  </si>
  <si>
    <t>Факт/оценка факта</t>
  </si>
  <si>
    <t>Основные проектные характеристики объектов капитального строительства</t>
  </si>
  <si>
    <t>Остаток финансирования капитальных вложений в ценах отчетного периода, млн. рублей (без НДС)</t>
  </si>
  <si>
    <t>Стоимостная оценка инвестиций, млн. руб. (без НДС)</t>
  </si>
  <si>
    <t>Планируемое распределение объемов транспортировки газа по объекту капитального вложения</t>
  </si>
  <si>
    <t>Полная сметная стоимость в соответствии с утвержденной проектной документацией</t>
  </si>
  <si>
    <t>Год окончания реализации инвестиционного проекта</t>
  </si>
  <si>
    <t>Наименование показателя</t>
  </si>
  <si>
    <t>N</t>
  </si>
  <si>
    <t>в сфере транспортировке газа по магистральным трубопроводам. Ленский район</t>
  </si>
  <si>
    <t>Информация об инвестиционной программе АО "Сахатранснефтегаз" на 2024 год (план)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</si>
</sst>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mmmm\ yyyy;@"/>
    <numFmt numFmtId="165" formatCode="#,##0.0"/>
    <numFmt numFmtId="166" formatCode="#,##0.000"/>
  </numFmts>
  <fonts count="16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4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11"/>
      <color rgb="FFFF000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perscript"/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6" fillId="0" borderId="0"/>
  </cellStyleXfs>
  <cellXfs count="50">
    <xf numFmtId="0" fontId="0" fillId="0" borderId="0" xfId="0"/>
    <xf numFmtId="0" fontId="0" fillId="0" borderId="0" xfId="0" applyFill="1"/>
    <xf numFmtId="49" fontId="0" fillId="0" borderId="0" xfId="0" applyNumberFormat="1" applyFill="1"/>
    <xf numFmtId="0" fontId="2" fillId="0" borderId="0" xfId="2" applyFont="1" applyFill="1"/>
    <xf numFmtId="0" fontId="2" fillId="2" borderId="0" xfId="2" applyFont="1" applyFill="1"/>
    <xf numFmtId="3" fontId="3" fillId="0" borderId="1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3" fontId="3" fillId="0" borderId="1" xfId="3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 wrapText="1"/>
    </xf>
    <xf numFmtId="3" fontId="3" fillId="0" borderId="2" xfId="2" applyNumberFormat="1" applyFont="1" applyFill="1" applyBorder="1" applyAlignment="1">
      <alignment horizontal="center" vertical="center"/>
    </xf>
    <xf numFmtId="9" fontId="3" fillId="0" borderId="1" xfId="1" applyFont="1" applyFill="1" applyBorder="1" applyAlignment="1">
      <alignment horizontal="center" vertical="center"/>
    </xf>
    <xf numFmtId="164" fontId="3" fillId="0" borderId="1" xfId="2" applyNumberFormat="1" applyFont="1" applyFill="1" applyBorder="1" applyAlignment="1">
      <alignment horizontal="center" vertical="center"/>
    </xf>
    <xf numFmtId="0" fontId="5" fillId="0" borderId="1" xfId="3" applyFont="1" applyFill="1" applyBorder="1" applyAlignment="1">
      <alignment vertical="center" wrapText="1"/>
    </xf>
    <xf numFmtId="49" fontId="3" fillId="0" borderId="1" xfId="2" applyNumberFormat="1" applyFont="1" applyFill="1" applyBorder="1" applyAlignment="1">
      <alignment horizontal="center" vertical="center" wrapText="1"/>
    </xf>
    <xf numFmtId="165" fontId="3" fillId="0" borderId="1" xfId="2" applyNumberFormat="1" applyFont="1" applyFill="1" applyBorder="1" applyAlignment="1">
      <alignment horizontal="center" vertical="center"/>
    </xf>
    <xf numFmtId="49" fontId="3" fillId="0" borderId="1" xfId="2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166" fontId="3" fillId="0" borderId="2" xfId="2" applyNumberFormat="1" applyFont="1" applyFill="1" applyBorder="1" applyAlignment="1">
      <alignment horizontal="center" vertical="center"/>
    </xf>
    <xf numFmtId="49" fontId="3" fillId="0" borderId="2" xfId="2" applyNumberFormat="1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Fill="1"/>
    <xf numFmtId="0" fontId="7" fillId="0" borderId="0" xfId="4" applyFont="1" applyFill="1" applyAlignment="1">
      <alignment horizontal="left"/>
    </xf>
    <xf numFmtId="0" fontId="8" fillId="0" borderId="0" xfId="0" applyFont="1" applyFill="1"/>
    <xf numFmtId="0" fontId="9" fillId="0" borderId="0" xfId="2" applyFont="1" applyFill="1"/>
    <xf numFmtId="49" fontId="0" fillId="0" borderId="0" xfId="0" applyNumberFormat="1" applyFont="1" applyFill="1"/>
    <xf numFmtId="0" fontId="8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0" fillId="0" borderId="0" xfId="0" applyFont="1" applyFill="1"/>
    <xf numFmtId="0" fontId="9" fillId="0" borderId="0" xfId="2" applyFont="1" applyFill="1" applyAlignment="1">
      <alignment horizontal="center" vertical="center"/>
    </xf>
    <xf numFmtId="0" fontId="9" fillId="0" borderId="0" xfId="2" applyFont="1" applyFill="1" applyAlignment="1">
      <alignment horizontal="left"/>
    </xf>
    <xf numFmtId="0" fontId="11" fillId="0" borderId="0" xfId="0" applyFont="1" applyFill="1"/>
    <xf numFmtId="49" fontId="3" fillId="0" borderId="0" xfId="2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165" fontId="13" fillId="0" borderId="1" xfId="2" applyNumberFormat="1" applyFont="1" applyFill="1" applyBorder="1" applyAlignment="1">
      <alignment horizontal="center" vertical="center"/>
    </xf>
    <xf numFmtId="0" fontId="2" fillId="4" borderId="0" xfId="2" applyFont="1" applyFill="1"/>
    <xf numFmtId="3" fontId="3" fillId="0" borderId="1" xfId="2" applyNumberFormat="1" applyFont="1" applyFill="1" applyBorder="1" applyAlignment="1">
      <alignment horizontal="center" vertical="top"/>
    </xf>
    <xf numFmtId="165" fontId="3" fillId="0" borderId="1" xfId="2" applyNumberFormat="1" applyFont="1" applyFill="1" applyBorder="1" applyAlignment="1">
      <alignment horizontal="center" vertical="top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vertical="center" wrapText="1"/>
    </xf>
    <xf numFmtId="165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5" fillId="0" borderId="0" xfId="2" applyFont="1" applyFill="1" applyAlignment="1">
      <alignment horizontal="center" vertical="center"/>
    </xf>
    <xf numFmtId="0" fontId="15" fillId="0" borderId="0" xfId="2" applyFont="1" applyFill="1" applyAlignment="1">
      <alignment horizontal="center" vertical="center" wrapText="1"/>
    </xf>
  </cellXfs>
  <cellStyles count="5">
    <cellStyle name="Обычный" xfId="0" builtinId="0"/>
    <cellStyle name="Обычный 12" xfId="4"/>
    <cellStyle name="Обычный 2" xfId="3"/>
    <cellStyle name="Обычный 2 2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anovaVV/AppData/Local/Microsoft/Windows/INetCache/Content.Outlook/OY31IMO8/&#1048;&#1055;%20&#1052;&#1043;%202024%20&#1087;&#1083;&#1072;&#10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2024 Ленск"/>
      <sheetName val="Свод 2024 Центр участок"/>
      <sheetName val="свод"/>
      <sheetName val="ЛПУМГ Центр 2024"/>
      <sheetName val="ЛПУМГ Ленск 2024"/>
    </sheetNames>
    <sheetDataSet>
      <sheetData sheetId="0"/>
      <sheetData sheetId="1"/>
      <sheetData sheetId="2">
        <row r="11">
          <cell r="C11">
            <v>910966.72424240003</v>
          </cell>
        </row>
      </sheetData>
      <sheetData sheetId="3" refreshError="1"/>
      <sheetData sheetId="4">
        <row r="30">
          <cell r="U30" t="str">
            <v>Мульчерная насадка дисковая на эскаватор Hitachi ZX-180</v>
          </cell>
        </row>
        <row r="33">
          <cell r="U33" t="str">
            <v>Модульная газовая электростанция 15 кВт 1 ед.</v>
          </cell>
        </row>
        <row r="34">
          <cell r="U34" t="str">
            <v>Газопоршневая электростанция ГПЭС 30кВт 1 ед.</v>
          </cell>
        </row>
        <row r="35">
          <cell r="U35" t="str">
            <v>РП-10С (Аварийный запас)</v>
          </cell>
        </row>
        <row r="36">
          <cell r="U36" t="str">
            <v>Насосное оборудование для перекачки одоранта</v>
          </cell>
        </row>
        <row r="37">
          <cell r="U37" t="str">
            <v>Комбинированный станок с шейперным валом С400 PRO MAX Spiral с кареткой на 2200мм</v>
          </cell>
        </row>
        <row r="60">
          <cell r="U60" t="str">
            <v>БПО.Узел связи с вышкой связи. Сеть газоснабжения</v>
          </cell>
        </row>
        <row r="64">
          <cell r="U64" t="str">
            <v xml:space="preserve">МГ "УКПГ ГКМ «Отраднинское» - АГРС г. Ленск". ЭХЗ.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54"/>
  <sheetViews>
    <sheetView tabSelected="1" view="pageBreakPreview" zoomScale="70" zoomScaleNormal="70" zoomScaleSheetLayoutView="70" workbookViewId="0">
      <pane xSplit="2" ySplit="7" topLeftCell="C8" activePane="bottomRight" state="frozen"/>
      <selection activeCell="K32" sqref="K32"/>
      <selection pane="topRight" activeCell="K32" sqref="K32"/>
      <selection pane="bottomLeft" activeCell="K32" sqref="K32"/>
      <selection pane="bottomRight" activeCell="C18" sqref="C18"/>
    </sheetView>
  </sheetViews>
  <sheetFormatPr defaultRowHeight="15" outlineLevelRow="1" x14ac:dyDescent="0.25"/>
  <cols>
    <col min="1" max="1" width="6.42578125" style="2" customWidth="1"/>
    <col min="2" max="2" width="82.28515625" style="1" customWidth="1"/>
    <col min="3" max="3" width="8" style="1" customWidth="1"/>
    <col min="4" max="4" width="8.5703125" style="1" customWidth="1"/>
    <col min="5" max="5" width="15.7109375" style="1" customWidth="1"/>
    <col min="6" max="6" width="12.7109375" style="1" customWidth="1"/>
    <col min="7" max="10" width="9.85546875" style="1" customWidth="1"/>
    <col min="11" max="13" width="11.140625" style="1" customWidth="1"/>
    <col min="14" max="14" width="10.28515625" style="1" customWidth="1"/>
    <col min="15" max="15" width="8.7109375" style="1" customWidth="1"/>
    <col min="16" max="17" width="10.28515625" style="1" customWidth="1"/>
    <col min="18" max="20" width="8.140625" style="1" customWidth="1"/>
    <col min="21" max="21" width="10.140625" bestFit="1" customWidth="1"/>
    <col min="22" max="22" width="10.140625" customWidth="1"/>
  </cols>
  <sheetData>
    <row r="1" spans="1:55" ht="18.75" x14ac:dyDescent="0.25">
      <c r="A1" s="49" t="s">
        <v>68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</row>
    <row r="2" spans="1:55" ht="18.75" x14ac:dyDescent="0.25">
      <c r="A2" s="48" t="s">
        <v>67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</row>
    <row r="5" spans="1:55" ht="57" customHeight="1" x14ac:dyDescent="0.25">
      <c r="A5" s="47" t="s">
        <v>66</v>
      </c>
      <c r="B5" s="46" t="s">
        <v>65</v>
      </c>
      <c r="C5" s="46" t="s">
        <v>64</v>
      </c>
      <c r="D5" s="46"/>
      <c r="E5" s="46" t="s">
        <v>63</v>
      </c>
      <c r="F5" s="46"/>
      <c r="G5" s="46" t="s">
        <v>62</v>
      </c>
      <c r="H5" s="46"/>
      <c r="I5" s="46"/>
      <c r="J5" s="46"/>
      <c r="K5" s="46" t="s">
        <v>61</v>
      </c>
      <c r="L5" s="46"/>
      <c r="M5" s="46"/>
      <c r="N5" s="46" t="s">
        <v>60</v>
      </c>
      <c r="O5" s="46"/>
      <c r="P5" s="46" t="s">
        <v>59</v>
      </c>
      <c r="Q5" s="46"/>
      <c r="R5" s="46"/>
      <c r="S5" s="46"/>
      <c r="T5" s="46"/>
    </row>
    <row r="6" spans="1:55" ht="59.25" customHeight="1" x14ac:dyDescent="0.25">
      <c r="A6" s="47"/>
      <c r="B6" s="46"/>
      <c r="C6" s="46" t="s">
        <v>44</v>
      </c>
      <c r="D6" s="46" t="s">
        <v>58</v>
      </c>
      <c r="E6" s="46"/>
      <c r="F6" s="46"/>
      <c r="G6" s="46" t="s">
        <v>46</v>
      </c>
      <c r="H6" s="46"/>
      <c r="I6" s="46" t="s">
        <v>45</v>
      </c>
      <c r="J6" s="46"/>
      <c r="K6" s="46" t="s">
        <v>57</v>
      </c>
      <c r="L6" s="46"/>
      <c r="M6" s="46"/>
      <c r="N6" s="46"/>
      <c r="O6" s="46"/>
      <c r="P6" s="46" t="s">
        <v>56</v>
      </c>
      <c r="Q6" s="46" t="s">
        <v>55</v>
      </c>
      <c r="R6" s="46" t="s">
        <v>54</v>
      </c>
      <c r="S6" s="46" t="s">
        <v>53</v>
      </c>
      <c r="T6" s="46" t="s">
        <v>52</v>
      </c>
    </row>
    <row r="7" spans="1:55" ht="141.75" x14ac:dyDescent="0.25">
      <c r="A7" s="47"/>
      <c r="B7" s="46"/>
      <c r="C7" s="46"/>
      <c r="D7" s="46"/>
      <c r="E7" s="45" t="s">
        <v>51</v>
      </c>
      <c r="F7" s="45" t="s">
        <v>50</v>
      </c>
      <c r="G7" s="45" t="s">
        <v>49</v>
      </c>
      <c r="H7" s="45" t="s">
        <v>48</v>
      </c>
      <c r="I7" s="45" t="s">
        <v>49</v>
      </c>
      <c r="J7" s="45" t="s">
        <v>48</v>
      </c>
      <c r="K7" s="45" t="s">
        <v>47</v>
      </c>
      <c r="L7" s="45" t="s">
        <v>46</v>
      </c>
      <c r="M7" s="45" t="s">
        <v>45</v>
      </c>
      <c r="N7" s="45" t="s">
        <v>44</v>
      </c>
      <c r="O7" s="45" t="s">
        <v>43</v>
      </c>
      <c r="P7" s="46"/>
      <c r="Q7" s="46"/>
      <c r="R7" s="46"/>
      <c r="S7" s="46"/>
      <c r="T7" s="46"/>
    </row>
    <row r="8" spans="1:55" ht="15.75" x14ac:dyDescent="0.25">
      <c r="A8" s="34">
        <v>1</v>
      </c>
      <c r="B8" s="33" t="s">
        <v>42</v>
      </c>
      <c r="C8" s="33"/>
      <c r="D8" s="44"/>
      <c r="E8" s="45"/>
      <c r="F8" s="44"/>
      <c r="G8" s="44"/>
      <c r="H8" s="44"/>
      <c r="I8" s="44"/>
      <c r="J8" s="33"/>
      <c r="K8" s="36">
        <v>31.986035545000014</v>
      </c>
      <c r="L8" s="36">
        <v>31.986035545000014</v>
      </c>
      <c r="M8" s="45">
        <v>0</v>
      </c>
      <c r="N8" s="44"/>
      <c r="O8" s="33"/>
      <c r="P8" s="33"/>
      <c r="Q8" s="33"/>
      <c r="R8" s="33"/>
      <c r="S8" s="33"/>
      <c r="T8" s="33"/>
    </row>
    <row r="9" spans="1:55" ht="31.5" x14ac:dyDescent="0.25">
      <c r="A9" s="34">
        <v>2</v>
      </c>
      <c r="B9" s="35" t="s">
        <v>41</v>
      </c>
      <c r="C9" s="33"/>
      <c r="D9" s="44"/>
      <c r="E9" s="33"/>
      <c r="F9" s="33"/>
      <c r="G9" s="33"/>
      <c r="H9" s="44"/>
      <c r="I9" s="44"/>
      <c r="J9" s="33"/>
      <c r="K9" s="36">
        <v>17.203402121666677</v>
      </c>
      <c r="L9" s="36">
        <v>17.203402121666677</v>
      </c>
      <c r="M9" s="45">
        <v>0</v>
      </c>
      <c r="N9" s="33"/>
      <c r="O9" s="33"/>
      <c r="P9" s="33"/>
      <c r="Q9" s="33"/>
      <c r="R9" s="33"/>
      <c r="S9" s="33"/>
      <c r="T9" s="33"/>
      <c r="W9" s="1"/>
      <c r="X9" s="1"/>
    </row>
    <row r="10" spans="1:55" ht="15.75" customHeight="1" x14ac:dyDescent="0.25">
      <c r="A10" s="34"/>
      <c r="B10" s="33" t="s">
        <v>40</v>
      </c>
      <c r="C10" s="33"/>
      <c r="D10" s="44"/>
      <c r="E10" s="33"/>
      <c r="F10" s="44"/>
      <c r="G10" s="44"/>
      <c r="H10" s="44"/>
      <c r="I10" s="44"/>
      <c r="J10" s="33"/>
      <c r="K10" s="43"/>
      <c r="L10" s="43"/>
      <c r="M10" s="33"/>
      <c r="N10" s="33"/>
      <c r="O10" s="33"/>
      <c r="P10" s="33"/>
      <c r="Q10" s="33"/>
      <c r="R10" s="33"/>
      <c r="S10" s="33"/>
      <c r="T10" s="33"/>
      <c r="W10" s="1"/>
      <c r="X10" s="1"/>
    </row>
    <row r="11" spans="1:55" s="3" customFormat="1" ht="20.25" customHeight="1" x14ac:dyDescent="0.25">
      <c r="A11" s="13" t="s">
        <v>39</v>
      </c>
      <c r="B11" s="41" t="str">
        <f>'[1]ЛПУМГ Ленск 2024'!U64</f>
        <v xml:space="preserve">МГ "УКПГ ГКМ «Отраднинское» - АГРС г. Ленск". ЭХЗ. </v>
      </c>
      <c r="C11" s="5"/>
      <c r="D11" s="5"/>
      <c r="E11" s="5"/>
      <c r="F11" s="11"/>
      <c r="G11" s="15"/>
      <c r="H11" s="10"/>
      <c r="I11" s="5"/>
      <c r="J11" s="5"/>
      <c r="K11" s="14">
        <v>16.88783212166668</v>
      </c>
      <c r="L11" s="14">
        <v>16.88783212166668</v>
      </c>
      <c r="M11" s="5">
        <v>0</v>
      </c>
      <c r="N11" s="33"/>
      <c r="O11" s="5"/>
      <c r="P11" s="38"/>
      <c r="Q11" s="38"/>
      <c r="R11" s="38"/>
      <c r="S11" s="38"/>
      <c r="T11" s="38"/>
      <c r="U11"/>
      <c r="V11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</row>
    <row r="12" spans="1:55" s="3" customFormat="1" ht="20.25" customHeight="1" x14ac:dyDescent="0.25">
      <c r="A12" s="13" t="s">
        <v>18</v>
      </c>
      <c r="B12" s="41" t="str">
        <f>'[1]ЛПУМГ Ленск 2024'!U60</f>
        <v>БПО.Узел связи с вышкой связи. Сеть газоснабжения</v>
      </c>
      <c r="C12" s="5"/>
      <c r="D12" s="5"/>
      <c r="E12" s="5"/>
      <c r="F12" s="11"/>
      <c r="G12" s="15"/>
      <c r="H12" s="10"/>
      <c r="I12" s="5"/>
      <c r="J12" s="5"/>
      <c r="K12" s="14">
        <v>0.31557000000000002</v>
      </c>
      <c r="L12" s="14">
        <v>0.31557000000000002</v>
      </c>
      <c r="M12" s="5">
        <v>0</v>
      </c>
      <c r="N12" s="33"/>
      <c r="O12" s="5"/>
      <c r="P12" s="38"/>
      <c r="Q12" s="38"/>
      <c r="R12" s="38"/>
      <c r="S12" s="38"/>
      <c r="T12" s="38"/>
      <c r="U12"/>
      <c r="V12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</row>
    <row r="13" spans="1:55" ht="20.25" customHeight="1" x14ac:dyDescent="0.25">
      <c r="A13" s="34">
        <v>3</v>
      </c>
      <c r="B13" s="35" t="s">
        <v>38</v>
      </c>
      <c r="C13" s="33"/>
      <c r="D13" s="33"/>
      <c r="E13" s="33"/>
      <c r="F13" s="33"/>
      <c r="G13" s="42"/>
      <c r="H13" s="10"/>
      <c r="I13" s="5"/>
      <c r="J13" s="33"/>
      <c r="K13" s="36">
        <v>0</v>
      </c>
      <c r="L13" s="36">
        <v>0</v>
      </c>
      <c r="M13" s="5">
        <v>0</v>
      </c>
      <c r="N13" s="33"/>
      <c r="O13" s="33"/>
      <c r="P13" s="33"/>
      <c r="Q13" s="33"/>
      <c r="R13" s="33"/>
      <c r="S13" s="33"/>
      <c r="T13" s="33"/>
    </row>
    <row r="14" spans="1:55" s="4" customFormat="1" ht="20.25" customHeight="1" x14ac:dyDescent="0.25">
      <c r="A14" s="13" t="s">
        <v>37</v>
      </c>
      <c r="B14" s="41" t="str">
        <f>B11</f>
        <v xml:space="preserve">МГ "УКПГ ГКМ «Отраднинское» - АГРС г. Ленск". ЭХЗ. </v>
      </c>
      <c r="C14" s="5"/>
      <c r="D14" s="5"/>
      <c r="E14" s="5"/>
      <c r="F14" s="11"/>
      <c r="G14" s="15"/>
      <c r="H14" s="10"/>
      <c r="I14" s="5"/>
      <c r="J14" s="5"/>
      <c r="K14" s="14">
        <v>16.88783212166668</v>
      </c>
      <c r="L14" s="14">
        <v>16.88783212166668</v>
      </c>
      <c r="M14" s="5">
        <v>0</v>
      </c>
      <c r="N14" s="33"/>
      <c r="O14" s="5"/>
      <c r="P14" s="38"/>
      <c r="Q14" s="38"/>
      <c r="R14" s="38"/>
      <c r="S14" s="38"/>
      <c r="T14" s="38"/>
      <c r="U14"/>
      <c r="V14"/>
    </row>
    <row r="15" spans="1:55" s="4" customFormat="1" ht="20.25" customHeight="1" x14ac:dyDescent="0.25">
      <c r="A15" s="13" t="s">
        <v>12</v>
      </c>
      <c r="B15" s="41" t="str">
        <f>B12</f>
        <v>БПО.Узел связи с вышкой связи. Сеть газоснабжения</v>
      </c>
      <c r="C15" s="5"/>
      <c r="D15" s="5"/>
      <c r="E15" s="5"/>
      <c r="F15" s="11"/>
      <c r="G15" s="15"/>
      <c r="H15" s="10"/>
      <c r="I15" s="5"/>
      <c r="J15" s="5"/>
      <c r="K15" s="14">
        <v>0.31557000000000002</v>
      </c>
      <c r="L15" s="14">
        <v>0.31557000000000002</v>
      </c>
      <c r="M15" s="5">
        <v>0</v>
      </c>
      <c r="N15" s="33"/>
      <c r="O15" s="5"/>
      <c r="P15" s="38"/>
      <c r="Q15" s="38"/>
      <c r="R15" s="38"/>
      <c r="S15" s="38"/>
      <c r="T15" s="38"/>
      <c r="U15"/>
      <c r="V15"/>
    </row>
    <row r="16" spans="1:55" ht="20.25" customHeight="1" x14ac:dyDescent="0.25">
      <c r="A16" s="34">
        <v>4</v>
      </c>
      <c r="B16" s="35" t="s">
        <v>36</v>
      </c>
      <c r="C16" s="33"/>
      <c r="D16" s="33"/>
      <c r="E16" s="33"/>
      <c r="F16" s="33"/>
      <c r="G16" s="33"/>
      <c r="H16" s="10"/>
      <c r="I16" s="5"/>
      <c r="J16" s="33"/>
      <c r="K16" s="36">
        <v>17.203402121666677</v>
      </c>
      <c r="L16" s="36">
        <v>17.203402121666677</v>
      </c>
      <c r="M16" s="5">
        <v>0</v>
      </c>
      <c r="N16" s="33"/>
      <c r="O16" s="33"/>
      <c r="P16" s="33"/>
      <c r="Q16" s="33"/>
      <c r="R16" s="33"/>
      <c r="S16" s="33"/>
      <c r="T16" s="33"/>
    </row>
    <row r="17" spans="1:55" s="37" customFormat="1" ht="15.75" hidden="1" outlineLevel="1" x14ac:dyDescent="0.25">
      <c r="A17" s="13" t="s">
        <v>35</v>
      </c>
      <c r="B17" s="16"/>
      <c r="C17" s="5">
        <v>2024</v>
      </c>
      <c r="D17" s="5"/>
      <c r="E17" s="9"/>
      <c r="F17" s="9"/>
      <c r="G17" s="15"/>
      <c r="H17" s="10"/>
      <c r="I17" s="5"/>
      <c r="J17" s="9"/>
      <c r="K17" s="40">
        <v>0</v>
      </c>
      <c r="L17" s="40">
        <v>0</v>
      </c>
      <c r="M17" s="5">
        <v>0</v>
      </c>
      <c r="N17" s="33"/>
      <c r="O17" s="17"/>
      <c r="P17" s="39"/>
      <c r="Q17" s="38"/>
      <c r="R17" s="38"/>
      <c r="S17" s="38"/>
      <c r="T17" s="38"/>
      <c r="U17"/>
      <c r="V17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</row>
    <row r="18" spans="1:55" ht="20.25" customHeight="1" collapsed="1" x14ac:dyDescent="0.25">
      <c r="A18" s="34">
        <v>5</v>
      </c>
      <c r="B18" s="35" t="s">
        <v>34</v>
      </c>
      <c r="C18" s="33"/>
      <c r="D18" s="33"/>
      <c r="E18" s="33"/>
      <c r="F18" s="33"/>
      <c r="G18" s="33"/>
      <c r="H18" s="33"/>
      <c r="I18" s="33"/>
      <c r="J18" s="33"/>
      <c r="K18" s="36">
        <v>0</v>
      </c>
      <c r="L18" s="36">
        <v>0</v>
      </c>
      <c r="M18" s="5">
        <v>0</v>
      </c>
      <c r="N18" s="33"/>
      <c r="O18" s="33"/>
      <c r="P18" s="33"/>
      <c r="Q18" s="33"/>
      <c r="R18" s="33"/>
      <c r="S18" s="33"/>
      <c r="T18" s="33"/>
    </row>
    <row r="19" spans="1:55" ht="20.25" customHeight="1" x14ac:dyDescent="0.25">
      <c r="A19" s="34">
        <v>6</v>
      </c>
      <c r="B19" s="35" t="s">
        <v>33</v>
      </c>
      <c r="C19" s="33"/>
      <c r="D19" s="33"/>
      <c r="E19" s="33"/>
      <c r="F19" s="33"/>
      <c r="G19" s="33"/>
      <c r="H19" s="33"/>
      <c r="I19" s="33"/>
      <c r="J19" s="33"/>
      <c r="K19" s="14">
        <v>14.782633423333335</v>
      </c>
      <c r="L19" s="14">
        <v>14.782633423333335</v>
      </c>
      <c r="M19" s="5">
        <v>0</v>
      </c>
      <c r="N19" s="33"/>
      <c r="O19" s="33"/>
      <c r="P19" s="33"/>
      <c r="Q19" s="33"/>
      <c r="R19" s="33"/>
      <c r="S19" s="33"/>
      <c r="T19" s="33"/>
    </row>
    <row r="20" spans="1:55" ht="15.75" x14ac:dyDescent="0.25">
      <c r="A20" s="34" t="s">
        <v>32</v>
      </c>
      <c r="B20" s="33" t="str">
        <f>'[1]ЛПУМГ Ленск 2024'!U30</f>
        <v>Мульчерная насадка дисковая на эскаватор Hitachi ZX-180</v>
      </c>
      <c r="C20" s="33"/>
      <c r="D20" s="33"/>
      <c r="E20" s="33"/>
      <c r="F20" s="33"/>
      <c r="G20" s="33"/>
      <c r="H20" s="33"/>
      <c r="I20" s="33"/>
      <c r="J20" s="33"/>
      <c r="K20" s="14">
        <v>2</v>
      </c>
      <c r="L20" s="14">
        <v>2</v>
      </c>
      <c r="M20" s="5"/>
      <c r="N20" s="33"/>
      <c r="O20" s="33"/>
      <c r="P20" s="33"/>
      <c r="Q20" s="33"/>
      <c r="R20" s="33"/>
      <c r="S20" s="33"/>
      <c r="T20" s="33"/>
    </row>
    <row r="21" spans="1:55" ht="20.25" customHeight="1" x14ac:dyDescent="0.25">
      <c r="A21" s="34" t="s">
        <v>31</v>
      </c>
      <c r="B21" s="33" t="str">
        <f>'[1]ЛПУМГ Ленск 2024'!U33</f>
        <v>Модульная газовая электростанция 15 кВт 1 ед.</v>
      </c>
      <c r="C21" s="33"/>
      <c r="D21" s="33"/>
      <c r="E21" s="33"/>
      <c r="F21" s="33"/>
      <c r="G21" s="33"/>
      <c r="H21" s="33"/>
      <c r="I21" s="33"/>
      <c r="J21" s="33"/>
      <c r="K21" s="14">
        <v>1</v>
      </c>
      <c r="L21" s="14">
        <v>1</v>
      </c>
      <c r="M21" s="5"/>
      <c r="N21" s="33"/>
      <c r="O21" s="33"/>
      <c r="P21" s="33"/>
      <c r="Q21" s="33"/>
      <c r="R21" s="33"/>
      <c r="S21" s="33"/>
      <c r="T21" s="33"/>
    </row>
    <row r="22" spans="1:55" ht="20.25" customHeight="1" x14ac:dyDescent="0.25">
      <c r="A22" s="34" t="s">
        <v>30</v>
      </c>
      <c r="B22" s="33" t="str">
        <f>'[1]ЛПУМГ Ленск 2024'!U34</f>
        <v>Газопоршневая электростанция ГПЭС 30кВт 1 ед.</v>
      </c>
      <c r="C22" s="33"/>
      <c r="D22" s="33"/>
      <c r="E22" s="33"/>
      <c r="F22" s="33"/>
      <c r="G22" s="33"/>
      <c r="H22" s="33"/>
      <c r="I22" s="33"/>
      <c r="J22" s="33"/>
      <c r="K22" s="14">
        <v>1.8</v>
      </c>
      <c r="L22" s="14">
        <v>1.8</v>
      </c>
      <c r="M22" s="5"/>
      <c r="N22" s="33"/>
      <c r="O22" s="33"/>
      <c r="P22" s="33"/>
      <c r="Q22" s="33"/>
      <c r="R22" s="33"/>
      <c r="S22" s="33"/>
      <c r="T22" s="33"/>
    </row>
    <row r="23" spans="1:55" ht="20.25" customHeight="1" x14ac:dyDescent="0.25">
      <c r="A23" s="34" t="s">
        <v>29</v>
      </c>
      <c r="B23" s="33" t="str">
        <f>'[1]ЛПУМГ Ленск 2024'!U35</f>
        <v>РП-10С (Аварийный запас)</v>
      </c>
      <c r="C23" s="33"/>
      <c r="D23" s="33"/>
      <c r="E23" s="33"/>
      <c r="F23" s="33"/>
      <c r="G23" s="33"/>
      <c r="H23" s="33"/>
      <c r="I23" s="33"/>
      <c r="J23" s="33"/>
      <c r="K23" s="14">
        <v>8.3333333333333339</v>
      </c>
      <c r="L23" s="14">
        <v>8.3333333333333339</v>
      </c>
      <c r="M23" s="5"/>
      <c r="N23" s="33"/>
      <c r="O23" s="33"/>
      <c r="P23" s="33"/>
      <c r="Q23" s="33"/>
      <c r="R23" s="33"/>
      <c r="S23" s="33"/>
      <c r="T23" s="33"/>
    </row>
    <row r="24" spans="1:55" ht="20.25" customHeight="1" x14ac:dyDescent="0.25">
      <c r="A24" s="34" t="s">
        <v>28</v>
      </c>
      <c r="B24" s="33" t="str">
        <f>'[1]ЛПУМГ Ленск 2024'!U36</f>
        <v>Насосное оборудование для перекачки одоранта</v>
      </c>
      <c r="C24" s="33"/>
      <c r="D24" s="33"/>
      <c r="E24" s="33"/>
      <c r="F24" s="33"/>
      <c r="G24" s="33"/>
      <c r="H24" s="33"/>
      <c r="I24" s="33"/>
      <c r="J24" s="33"/>
      <c r="K24" s="14">
        <v>0.63349999999999995</v>
      </c>
      <c r="L24" s="14">
        <v>0.63349999999999995</v>
      </c>
      <c r="M24" s="5"/>
      <c r="N24" s="33"/>
      <c r="O24" s="33"/>
      <c r="P24" s="33"/>
      <c r="Q24" s="33"/>
      <c r="R24" s="33"/>
      <c r="S24" s="33"/>
      <c r="T24" s="33"/>
    </row>
    <row r="25" spans="1:55" ht="33" customHeight="1" x14ac:dyDescent="0.25">
      <c r="A25" s="34" t="s">
        <v>27</v>
      </c>
      <c r="B25" s="33" t="str">
        <f>'[1]ЛПУМГ Ленск 2024'!U37</f>
        <v>Комбинированный станок с шейперным валом С400 PRO MAX Spiral с кареткой на 2200мм</v>
      </c>
      <c r="C25" s="33"/>
      <c r="D25" s="33"/>
      <c r="E25" s="33"/>
      <c r="F25" s="33"/>
      <c r="G25" s="33"/>
      <c r="H25" s="33"/>
      <c r="I25" s="33"/>
      <c r="J25" s="33"/>
      <c r="K25" s="14">
        <v>1.0158000899999999</v>
      </c>
      <c r="L25" s="14">
        <v>1.0158000899999999</v>
      </c>
      <c r="M25" s="5"/>
      <c r="N25" s="33"/>
      <c r="O25" s="33"/>
      <c r="P25" s="33"/>
      <c r="Q25" s="33"/>
      <c r="R25" s="33"/>
      <c r="S25" s="33"/>
      <c r="T25" s="33"/>
    </row>
    <row r="26" spans="1:55" ht="15.75" x14ac:dyDescent="0.25">
      <c r="A26" s="32"/>
    </row>
    <row r="28" spans="1:55" x14ac:dyDescent="0.25">
      <c r="K28" s="31"/>
    </row>
    <row r="29" spans="1:55" s="20" customFormat="1" ht="18.75" x14ac:dyDescent="0.3">
      <c r="A29" s="30" t="s">
        <v>26</v>
      </c>
      <c r="B29" s="30"/>
      <c r="C29" s="26"/>
      <c r="E29" s="21"/>
      <c r="F29" s="22" t="s">
        <v>25</v>
      </c>
      <c r="G29" s="21"/>
      <c r="H29" s="21"/>
      <c r="I29" s="21"/>
      <c r="J29" s="21"/>
      <c r="K29" s="28"/>
      <c r="L29" s="21"/>
      <c r="M29" s="21"/>
      <c r="N29" s="21"/>
      <c r="O29" s="21"/>
      <c r="P29" s="21"/>
      <c r="Q29" s="21"/>
      <c r="R29" s="21"/>
      <c r="S29" s="21"/>
      <c r="T29" s="21"/>
    </row>
    <row r="30" spans="1:55" s="20" customFormat="1" ht="18.75" x14ac:dyDescent="0.3">
      <c r="A30" s="25"/>
      <c r="B30" s="24"/>
      <c r="C30" s="26"/>
      <c r="E30" s="21"/>
      <c r="F30" s="22"/>
      <c r="G30" s="21"/>
      <c r="H30" s="21"/>
      <c r="I30" s="21"/>
      <c r="J30" s="21"/>
      <c r="K30" s="28"/>
      <c r="L30" s="21"/>
      <c r="M30" s="21"/>
      <c r="N30" s="21"/>
      <c r="O30" s="21"/>
      <c r="P30" s="21"/>
      <c r="Q30" s="21"/>
      <c r="R30" s="21"/>
      <c r="S30" s="21"/>
      <c r="T30" s="21"/>
    </row>
    <row r="31" spans="1:55" s="20" customFormat="1" ht="18.75" x14ac:dyDescent="0.3">
      <c r="A31" s="30" t="s">
        <v>24</v>
      </c>
      <c r="B31" s="30"/>
      <c r="C31" s="26"/>
      <c r="E31" s="21"/>
      <c r="F31" s="22" t="s">
        <v>23</v>
      </c>
      <c r="G31" s="21"/>
      <c r="H31" s="21"/>
      <c r="I31" s="21"/>
      <c r="J31" s="21"/>
      <c r="K31" s="28"/>
      <c r="L31" s="21"/>
      <c r="M31" s="21"/>
      <c r="N31" s="21"/>
      <c r="O31" s="21"/>
      <c r="P31" s="21"/>
      <c r="Q31" s="21"/>
      <c r="R31" s="21"/>
      <c r="S31" s="21"/>
      <c r="T31" s="21"/>
    </row>
    <row r="32" spans="1:55" s="20" customFormat="1" ht="18.75" x14ac:dyDescent="0.3">
      <c r="A32" s="25"/>
      <c r="B32" s="24"/>
      <c r="C32" s="27"/>
      <c r="D32" s="21"/>
      <c r="E32" s="21"/>
      <c r="F32" s="21"/>
      <c r="G32" s="21"/>
      <c r="H32" s="21"/>
      <c r="I32" s="21"/>
      <c r="J32" s="21"/>
      <c r="K32" s="28"/>
      <c r="L32" s="21"/>
      <c r="M32" s="21"/>
      <c r="N32" s="21"/>
      <c r="O32" s="21"/>
      <c r="P32" s="21"/>
      <c r="Q32" s="21"/>
      <c r="R32" s="21"/>
      <c r="S32" s="21"/>
      <c r="T32" s="21"/>
    </row>
    <row r="33" spans="1:55" s="20" customFormat="1" ht="18.75" x14ac:dyDescent="0.3">
      <c r="A33" s="24" t="s">
        <v>22</v>
      </c>
      <c r="C33" s="29"/>
      <c r="E33" s="21"/>
      <c r="F33" s="22" t="s">
        <v>21</v>
      </c>
      <c r="G33" s="21"/>
      <c r="H33" s="21"/>
      <c r="I33" s="21"/>
      <c r="J33" s="21"/>
      <c r="K33" s="28"/>
      <c r="L33" s="21"/>
      <c r="M33" s="21"/>
      <c r="N33" s="21"/>
      <c r="O33" s="21"/>
      <c r="P33" s="21"/>
      <c r="Q33" s="21"/>
      <c r="R33" s="21"/>
      <c r="S33" s="21"/>
      <c r="T33" s="21"/>
    </row>
    <row r="34" spans="1:55" s="20" customFormat="1" x14ac:dyDescent="0.25">
      <c r="A34" s="21"/>
      <c r="C34" s="27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</row>
    <row r="35" spans="1:55" s="20" customFormat="1" ht="18.75" x14ac:dyDescent="0.3">
      <c r="A35" s="24" t="s">
        <v>20</v>
      </c>
      <c r="C35" s="26"/>
      <c r="E35" s="21"/>
      <c r="F35" s="22" t="s">
        <v>19</v>
      </c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</row>
    <row r="36" spans="1:55" s="20" customFormat="1" ht="18.75" x14ac:dyDescent="0.3">
      <c r="A36" s="25"/>
      <c r="B36" s="24"/>
      <c r="C36" s="23"/>
      <c r="D36" s="22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44" spans="1:55" s="3" customFormat="1" ht="20.25" hidden="1" customHeight="1" outlineLevel="1" x14ac:dyDescent="0.25">
      <c r="A44" s="13" t="s">
        <v>18</v>
      </c>
      <c r="B44" s="16" t="s">
        <v>7</v>
      </c>
      <c r="C44" s="5">
        <v>2021</v>
      </c>
      <c r="D44" s="5"/>
      <c r="E44" s="9"/>
      <c r="F44" s="9"/>
      <c r="G44" s="19" t="s">
        <v>17</v>
      </c>
      <c r="H44" s="10">
        <v>1</v>
      </c>
      <c r="I44" s="5">
        <v>0</v>
      </c>
      <c r="J44" s="9"/>
      <c r="K44" s="17">
        <v>29</v>
      </c>
      <c r="L44" s="17">
        <f>K44</f>
        <v>29</v>
      </c>
      <c r="M44" s="5">
        <v>0</v>
      </c>
      <c r="N44" s="8" t="e">
        <f>#REF!-K44</f>
        <v>#REF!</v>
      </c>
      <c r="O44" s="17"/>
      <c r="P44" s="14">
        <v>81</v>
      </c>
      <c r="Q44" s="5">
        <v>325</v>
      </c>
      <c r="R44" s="5"/>
      <c r="S44" s="5"/>
      <c r="T44" s="5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</row>
    <row r="45" spans="1:55" s="3" customFormat="1" ht="20.25" hidden="1" customHeight="1" outlineLevel="1" x14ac:dyDescent="0.25">
      <c r="A45" s="13" t="s">
        <v>16</v>
      </c>
      <c r="B45" s="12" t="s">
        <v>11</v>
      </c>
      <c r="C45" s="5">
        <v>2019</v>
      </c>
      <c r="D45" s="5"/>
      <c r="E45" s="9">
        <v>197.42769999999999</v>
      </c>
      <c r="F45" s="11" t="s">
        <v>10</v>
      </c>
      <c r="G45" s="19" t="s">
        <v>9</v>
      </c>
      <c r="H45" s="10">
        <v>1</v>
      </c>
      <c r="I45" s="5">
        <v>0</v>
      </c>
      <c r="J45" s="9"/>
      <c r="K45" s="7">
        <v>40</v>
      </c>
      <c r="L45" s="7">
        <f>K45</f>
        <v>40</v>
      </c>
      <c r="M45" s="5">
        <v>0</v>
      </c>
      <c r="N45" s="8"/>
      <c r="O45" s="7"/>
      <c r="P45" s="14">
        <v>20.5</v>
      </c>
      <c r="Q45" s="5">
        <v>108</v>
      </c>
      <c r="R45" s="5"/>
      <c r="S45" s="5"/>
      <c r="T45" s="5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</row>
    <row r="46" spans="1:55" s="3" customFormat="1" ht="20.25" hidden="1" customHeight="1" outlineLevel="1" x14ac:dyDescent="0.25">
      <c r="A46" s="13" t="s">
        <v>15</v>
      </c>
      <c r="B46" s="16" t="s">
        <v>14</v>
      </c>
      <c r="C46" s="5">
        <v>2019</v>
      </c>
      <c r="D46" s="5"/>
      <c r="E46" s="9"/>
      <c r="F46" s="9"/>
      <c r="G46" s="19"/>
      <c r="H46" s="10"/>
      <c r="I46" s="5"/>
      <c r="J46" s="9"/>
      <c r="K46" s="17">
        <f>58123.02*(1/1000)</f>
        <v>58.123019999999997</v>
      </c>
      <c r="L46" s="17">
        <f>K46</f>
        <v>58.123019999999997</v>
      </c>
      <c r="M46" s="5">
        <v>0</v>
      </c>
      <c r="N46" s="8">
        <v>0</v>
      </c>
      <c r="O46" s="17"/>
      <c r="P46" s="14"/>
      <c r="Q46" s="5"/>
      <c r="R46" s="5"/>
      <c r="S46" s="5"/>
      <c r="T46" s="5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</row>
    <row r="47" spans="1:55" s="3" customFormat="1" ht="31.5" hidden="1" customHeight="1" outlineLevel="1" x14ac:dyDescent="0.25">
      <c r="A47" s="13" t="s">
        <v>13</v>
      </c>
      <c r="B47" s="12" t="s">
        <v>0</v>
      </c>
      <c r="C47" s="5">
        <v>2019</v>
      </c>
      <c r="D47" s="5"/>
      <c r="E47" s="9"/>
      <c r="F47" s="11"/>
      <c r="G47" s="19"/>
      <c r="H47" s="10"/>
      <c r="I47" s="5">
        <v>0</v>
      </c>
      <c r="J47" s="9"/>
      <c r="K47" s="7">
        <v>33</v>
      </c>
      <c r="L47" s="7">
        <f>K47</f>
        <v>33</v>
      </c>
      <c r="M47" s="5">
        <v>0</v>
      </c>
      <c r="N47" s="8" t="e">
        <f>#REF!-K47</f>
        <v>#REF!</v>
      </c>
      <c r="O47" s="7"/>
      <c r="P47" s="14"/>
      <c r="Q47" s="5"/>
      <c r="R47" s="5"/>
      <c r="S47" s="5"/>
      <c r="T47" s="5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</row>
    <row r="48" spans="1:55" ht="15" hidden="1" customHeight="1" outlineLevel="1" x14ac:dyDescent="0.25"/>
    <row r="49" spans="1:55" s="3" customFormat="1" ht="20.25" hidden="1" customHeight="1" outlineLevel="1" x14ac:dyDescent="0.25">
      <c r="A49" s="13" t="s">
        <v>12</v>
      </c>
      <c r="B49" s="12" t="s">
        <v>11</v>
      </c>
      <c r="C49" s="5">
        <v>2019</v>
      </c>
      <c r="D49" s="5"/>
      <c r="E49" s="9">
        <v>197.42769999999999</v>
      </c>
      <c r="F49" s="11" t="s">
        <v>10</v>
      </c>
      <c r="G49" s="19" t="s">
        <v>9</v>
      </c>
      <c r="H49" s="10">
        <v>1</v>
      </c>
      <c r="I49" s="5">
        <v>0</v>
      </c>
      <c r="J49" s="9"/>
      <c r="K49" s="7">
        <v>40</v>
      </c>
      <c r="L49" s="7">
        <f>K49</f>
        <v>40</v>
      </c>
      <c r="M49" s="5">
        <v>0</v>
      </c>
      <c r="N49" s="8"/>
      <c r="O49" s="7"/>
      <c r="P49" s="14">
        <v>20.5</v>
      </c>
      <c r="Q49" s="5">
        <v>108</v>
      </c>
      <c r="R49" s="5"/>
      <c r="S49" s="5"/>
      <c r="T49" s="5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</row>
    <row r="50" spans="1:55" s="3" customFormat="1" ht="20.25" hidden="1" customHeight="1" outlineLevel="1" x14ac:dyDescent="0.25">
      <c r="A50" s="13" t="s">
        <v>8</v>
      </c>
      <c r="B50" s="16" t="s">
        <v>7</v>
      </c>
      <c r="C50" s="5">
        <v>2021</v>
      </c>
      <c r="D50" s="5"/>
      <c r="E50" s="9"/>
      <c r="F50" s="9"/>
      <c r="G50" s="18">
        <v>7.1999999999999995E-2</v>
      </c>
      <c r="H50" s="10">
        <v>1</v>
      </c>
      <c r="I50" s="5">
        <v>0</v>
      </c>
      <c r="J50" s="9"/>
      <c r="K50" s="17">
        <v>29</v>
      </c>
      <c r="L50" s="17">
        <f>K50</f>
        <v>29</v>
      </c>
      <c r="M50" s="5">
        <v>0</v>
      </c>
      <c r="N50" s="8" t="e">
        <f>#REF!-K50</f>
        <v>#REF!</v>
      </c>
      <c r="O50" s="17"/>
      <c r="P50" s="14">
        <v>81</v>
      </c>
      <c r="Q50" s="5">
        <v>325</v>
      </c>
      <c r="R50" s="5"/>
      <c r="S50" s="5"/>
      <c r="T50" s="5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</row>
    <row r="51" spans="1:55" s="4" customFormat="1" ht="31.5" hidden="1" customHeight="1" outlineLevel="1" x14ac:dyDescent="0.25">
      <c r="A51" s="13" t="s">
        <v>6</v>
      </c>
      <c r="B51" s="16" t="s">
        <v>5</v>
      </c>
      <c r="C51" s="5">
        <v>2021</v>
      </c>
      <c r="D51" s="5"/>
      <c r="E51" s="5"/>
      <c r="F51" s="5"/>
      <c r="G51" s="15">
        <v>4.2999999999999997E-2</v>
      </c>
      <c r="H51" s="10">
        <v>1</v>
      </c>
      <c r="I51" s="5">
        <v>0</v>
      </c>
      <c r="J51" s="5"/>
      <c r="K51" s="5">
        <f>9710.13*(1/1000)</f>
        <v>9.7101299999999995</v>
      </c>
      <c r="L51" s="5">
        <f>K51</f>
        <v>9.7101299999999995</v>
      </c>
      <c r="M51" s="5">
        <v>0</v>
      </c>
      <c r="N51" s="8" t="e">
        <f>#REF!-K51</f>
        <v>#REF!</v>
      </c>
      <c r="O51" s="5"/>
      <c r="P51" s="14">
        <v>1</v>
      </c>
      <c r="Q51" s="5">
        <v>530</v>
      </c>
      <c r="R51" s="5"/>
      <c r="S51" s="5"/>
      <c r="T51" s="5"/>
      <c r="U51" s="3"/>
      <c r="V51" s="3"/>
    </row>
    <row r="52" spans="1:55" s="4" customFormat="1" ht="31.5" hidden="1" customHeight="1" outlineLevel="1" x14ac:dyDescent="0.25">
      <c r="A52" s="13" t="s">
        <v>4</v>
      </c>
      <c r="B52" s="16" t="s">
        <v>3</v>
      </c>
      <c r="C52" s="5">
        <v>2021</v>
      </c>
      <c r="D52" s="5"/>
      <c r="E52" s="5"/>
      <c r="F52" s="5"/>
      <c r="G52" s="15" t="s">
        <v>2</v>
      </c>
      <c r="H52" s="10">
        <v>1</v>
      </c>
      <c r="I52" s="5">
        <v>0</v>
      </c>
      <c r="J52" s="5"/>
      <c r="K52" s="5">
        <f>9710.13*(1/1000)</f>
        <v>9.7101299999999995</v>
      </c>
      <c r="L52" s="5">
        <f>K52</f>
        <v>9.7101299999999995</v>
      </c>
      <c r="M52" s="5">
        <v>0</v>
      </c>
      <c r="N52" s="8" t="e">
        <f>#REF!-K52</f>
        <v>#REF!</v>
      </c>
      <c r="O52" s="5"/>
      <c r="P52" s="14">
        <v>1</v>
      </c>
      <c r="Q52" s="5">
        <v>530</v>
      </c>
      <c r="R52" s="5"/>
      <c r="S52" s="5"/>
      <c r="T52" s="5"/>
      <c r="U52" s="3"/>
      <c r="V52" s="3"/>
    </row>
    <row r="53" spans="1:55" s="3" customFormat="1" ht="31.5" hidden="1" customHeight="1" outlineLevel="1" x14ac:dyDescent="0.25">
      <c r="A53" s="13" t="s">
        <v>1</v>
      </c>
      <c r="B53" s="12" t="s">
        <v>0</v>
      </c>
      <c r="C53" s="5">
        <v>2019</v>
      </c>
      <c r="D53" s="5"/>
      <c r="E53" s="9"/>
      <c r="F53" s="11"/>
      <c r="G53" s="9"/>
      <c r="H53" s="10"/>
      <c r="I53" s="9"/>
      <c r="J53" s="9"/>
      <c r="K53" s="7">
        <v>33</v>
      </c>
      <c r="L53" s="7">
        <f>K53</f>
        <v>33</v>
      </c>
      <c r="M53" s="5">
        <v>0</v>
      </c>
      <c r="N53" s="8" t="e">
        <f>#REF!-K53</f>
        <v>#REF!</v>
      </c>
      <c r="O53" s="7"/>
      <c r="P53" s="6"/>
      <c r="Q53" s="5"/>
      <c r="R53" s="5"/>
      <c r="S53" s="5"/>
      <c r="T53" s="5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</row>
    <row r="54" spans="1:55" collapsed="1" x14ac:dyDescent="0.25"/>
  </sheetData>
  <mergeCells count="22">
    <mergeCell ref="P6:P7"/>
    <mergeCell ref="Q6:Q7"/>
    <mergeCell ref="G5:J5"/>
    <mergeCell ref="K5:M5"/>
    <mergeCell ref="T6:T7"/>
    <mergeCell ref="A29:B29"/>
    <mergeCell ref="A31:B31"/>
    <mergeCell ref="C6:C7"/>
    <mergeCell ref="D6:D7"/>
    <mergeCell ref="G6:H6"/>
    <mergeCell ref="I6:J6"/>
    <mergeCell ref="K6:M6"/>
    <mergeCell ref="N5:O6"/>
    <mergeCell ref="P5:T5"/>
    <mergeCell ref="R6:R7"/>
    <mergeCell ref="S6:S7"/>
    <mergeCell ref="A1:T1"/>
    <mergeCell ref="A2:T2"/>
    <mergeCell ref="A5:A7"/>
    <mergeCell ref="B5:B7"/>
    <mergeCell ref="C5:D5"/>
    <mergeCell ref="E5:F6"/>
  </mergeCells>
  <pageMargins left="0.28000000000000003" right="0.2" top="0.27" bottom="0.2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 2024 Ленск</vt:lpstr>
      <vt:lpstr>'Свод 2024 Ленск'!Область_печати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 Виктория Владимировна</dc:creator>
  <cp:lastModifiedBy>Иванова Виктория Владимировна</cp:lastModifiedBy>
  <dcterms:created xsi:type="dcterms:W3CDTF">2023-12-07T09:34:40Z</dcterms:created>
  <dcterms:modified xsi:type="dcterms:W3CDTF">2023-12-07T09:36:10Z</dcterms:modified>
</cp:coreProperties>
</file>