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koneshnikovaia\Desktop\"/>
    </mc:Choice>
  </mc:AlternateContent>
  <bookViews>
    <workbookView xWindow="0" yWindow="0" windowWidth="28800" windowHeight="12000" activeTab="1"/>
  </bookViews>
  <sheets>
    <sheet name="МГ Центр" sheetId="3" r:id="rId1"/>
    <sheet name="МГ Ленск" sheetId="4" r:id="rId2"/>
  </sheets>
  <externalReferences>
    <externalReference r:id="rId3"/>
    <externalReference r:id="rId4"/>
    <externalReference r:id="rId5"/>
    <externalReference r:id="rId6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 localSheetId="1">#REF!,#REF!</definedName>
    <definedName name="T6?axis?ПРД?БАЗ">#REF!,#REF!</definedName>
    <definedName name="T6?axis?ПРД?ПРЕД" localSheetId="1">#REF!,#REF!</definedName>
    <definedName name="T6?axis?ПРД?ПРЕД">#REF!,#REF!</definedName>
    <definedName name="T6?axis?ПРД?РЕГ" localSheetId="1">#REF!</definedName>
    <definedName name="T6?axis?ПРД?РЕГ">#REF!</definedName>
    <definedName name="T6?axis?ПФ?ПЛАН" localSheetId="1">#REF!,#REF!,#REF!,#REF!</definedName>
    <definedName name="T6?axis?ПФ?ПЛАН">#REF!,#REF!,#REF!,#REF!</definedName>
    <definedName name="T6?axis?ПФ?ФАКТ" localSheetId="1">#REF!,#REF!,#REF!,#REF!</definedName>
    <definedName name="T6?axis?ПФ?ФАКТ">#REF!,#REF!,#REF!,#REF!</definedName>
    <definedName name="T6?Data" localSheetId="1">#REF! ,#REF! ,#REF! ,#REF! ,#REF! ,#REF! ,#REF! ,#REF! ,#REF!</definedName>
    <definedName name="T6?Data">#REF! ,#REF! ,#REF! ,#REF! ,#REF! ,#REF! ,#REF! ,#REF! ,#REF!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unit?ПРЦ" localSheetId="1">#REF! ,#REF! ,#REF! ,#REF! ,#REF! ,#REF! ,#REF! ,#REF!</definedName>
    <definedName name="T6?unit?ПРЦ">#REF! ,#REF! ,#REF! ,#REF! ,#REF! ,#REF! ,#REF! ,#REF!</definedName>
    <definedName name="T6?unit?РУБ" localSheetId="1">#REF! ,#REF! ,#REF! ,#REF! ,#REF! ,#REF! ,#REF! ,#REF!</definedName>
    <definedName name="T6?unit?РУБ">#REF! ,#REF! ,#REF! ,#REF! ,#REF! ,#REF! ,#REF! ,#REF!</definedName>
    <definedName name="T6?unit?ТРУБ" localSheetId="1">#REF! ,#REF!</definedName>
    <definedName name="T6?unit?ТРУБ">#REF! ,#REF!</definedName>
    <definedName name="T6?unit?ЧЕЛ" localSheetId="1">#REF! ,#REF!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Z_928ADEAE_5B30_4FBA_A89D_704A14238F69_.wvu.PrintArea" localSheetId="1" hidden="1">'МГ Ленск'!$A$1:$D$79</definedName>
    <definedName name="Z_928ADEAE_5B30_4FBA_A89D_704A14238F69_.wvu.PrintArea" localSheetId="0" hidden="1">'МГ Центр'!$A$1:$D$83</definedName>
    <definedName name="Z_928ADEAE_5B30_4FBA_A89D_704A14238F69_.wvu.PrintTitles" localSheetId="1" hidden="1">'МГ Ленск'!$12:$13</definedName>
    <definedName name="Z_928ADEAE_5B30_4FBA_A89D_704A14238F69_.wvu.PrintTitles" localSheetId="0" hidden="1">'МГ Центр'!$12:$13</definedName>
    <definedName name="БазовыйПериод">[1]Заголовок!$B$15</definedName>
    <definedName name="ДОЛЯ">'[2]Приложение 2'!$DH$2</definedName>
    <definedName name="_xlnm.Print_Titles" localSheetId="1">'МГ Ленск'!$12:$13</definedName>
    <definedName name="_xlnm.Print_Titles" localSheetId="0">'МГ Центр'!$12:$13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>'[1]16'!$A$8,'[1]16'!$A$12,'[1]16'!$A$16,P1_T16?axis?R?ДОГОВОР?</definedName>
    <definedName name="_xlnm.Print_Area" localSheetId="1">'МГ Ленск'!$A$1:$D$75</definedName>
    <definedName name="_xlnm.Print_Area" localSheetId="0">'МГ Центр'!$A$1:$D$72</definedName>
    <definedName name="ПериодРегулирования">[1]Заголовок!$B$14</definedName>
    <definedName name="ПоследнийГод">[1]Заголовок!$B$16</definedName>
    <definedName name="пр" localSheetId="1">#REF!,#REF!,#REF!,#REF!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D65" i="4" l="1"/>
  <c r="D65" i="3" l="1"/>
  <c r="D14" i="3" l="1"/>
  <c r="D60" i="3" l="1"/>
  <c r="D55" i="3"/>
  <c r="D49" i="3"/>
  <c r="D44" i="3"/>
  <c r="D39" i="3"/>
  <c r="D36" i="3"/>
  <c r="D28" i="3"/>
  <c r="D24" i="3"/>
  <c r="D17" i="3"/>
  <c r="D27" i="3" l="1"/>
  <c r="D60" i="4" l="1"/>
  <c r="D55" i="4"/>
  <c r="D49" i="4"/>
  <c r="D44" i="4"/>
  <c r="D39" i="4"/>
  <c r="D36" i="4"/>
  <c r="D28" i="4"/>
  <c r="D24" i="4"/>
  <c r="D17" i="4"/>
  <c r="D67" i="4"/>
  <c r="D27" i="4" l="1"/>
  <c r="D14" i="4" s="1"/>
</calcChain>
</file>

<file path=xl/sharedStrings.xml><?xml version="1.0" encoding="utf-8"?>
<sst xmlns="http://schemas.openxmlformats.org/spreadsheetml/2006/main" count="354" uniqueCount="125">
  <si>
    <t>Информация об основных показателях финансово-хозяйственной деятельности</t>
  </si>
  <si>
    <t>Наименование показателя</t>
  </si>
  <si>
    <t>Итого</t>
  </si>
  <si>
    <t>тыс. руб.</t>
  </si>
  <si>
    <t>км</t>
  </si>
  <si>
    <t>МВт</t>
  </si>
  <si>
    <t>АО "Сахатранснефтегаз"</t>
  </si>
  <si>
    <t>(план)</t>
  </si>
  <si>
    <t>в сфере оказания услуг по транспортировке газа по магистральным газопроводам АО "Сахатранснефтегаз"  на территории Ленского района Республики Саха (Якутия)</t>
  </si>
  <si>
    <t>Приложение № 2</t>
  </si>
  <si>
    <t xml:space="preserve">к приказу ФАС России </t>
  </si>
  <si>
    <t>от 18.01.2019 № 38/19</t>
  </si>
  <si>
    <t>Форма 1</t>
  </si>
  <si>
    <t>(наименование субъекта естественной монополии)</t>
  </si>
  <si>
    <t xml:space="preserve"> в сфере оказания услуг по транспортировке газа по магистральным трубопроводам на территории Республики Саха (Якутия), кроме Ленского района </t>
  </si>
  <si>
    <t>N</t>
  </si>
  <si>
    <t>Единицы измерения</t>
  </si>
  <si>
    <t>Расходы на транспортировку газа по данным бухгалтерского учета, в том числе: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</si>
  <si>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</si>
  <si>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</si>
  <si>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</si>
  <si>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</si>
  <si>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</si>
  <si>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</si>
  <si>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</si>
  <si>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</si>
  <si>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</si>
  <si>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</si>
  <si>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</si>
  <si>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</si>
  <si>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</si>
  <si>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</si>
  <si>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</si>
  <si>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</si>
  <si>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</si>
  <si>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</si>
  <si>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</si>
  <si>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</si>
  <si>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</si>
  <si>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</si>
  <si>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</si>
  <si>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</si>
  <si>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</si>
  <si>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</si>
  <si>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</si>
  <si>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</si>
  <si>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</si>
  <si>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</si>
  <si>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</si>
  <si>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</si>
  <si>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</si>
  <si>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</si>
  <si>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</si>
  <si>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</si>
  <si>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</si>
  <si>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</si>
  <si>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</si>
  <si>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</si>
  <si>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</si>
  <si>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</si>
  <si>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</si>
  <si>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</si>
  <si>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</si>
  <si>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</si>
  <si>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</si>
  <si>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</si>
  <si>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</si>
  <si>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</si>
  <si>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</si>
  <si>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</si>
  <si>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</si>
  <si>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</si>
  <si>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</si>
  <si>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</si>
  <si>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</si>
  <si>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</si>
  <si>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</si>
  <si>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</si>
  <si>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</si>
  <si>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</si>
  <si>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</si>
  <si>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</si>
  <si>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</si>
  <si>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</si>
  <si>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</si>
  <si>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</si>
  <si>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</si>
  <si>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</si>
  <si>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</si>
  <si>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</si>
  <si>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</si>
  <si>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</si>
  <si>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</si>
  <si>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</si>
  <si>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</si>
  <si>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</si>
  <si>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</si>
  <si>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</si>
  <si>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</si>
  <si>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</si>
  <si>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</si>
  <si>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</si>
  <si>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</si>
  <si>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</si>
  <si>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</si>
  <si>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</si>
  <si>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</si>
  <si>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</si>
  <si>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</si>
  <si>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</si>
  <si>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</si>
  <si>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</si>
  <si>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</si>
  <si>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</si>
  <si>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</si>
  <si>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</si>
  <si>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</si>
  <si>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</si>
  <si>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</si>
  <si>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</si>
  <si>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</si>
  <si>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</si>
  <si>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</si>
  <si>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Количество газораспределительных станций</t>
  </si>
  <si>
    <t>за 2018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</si>
</sst>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\ _₽_-;\-* #,##0\ _₽_-;_-* &quot;-&quot;??\ _₽_-;_-@_-"/>
    <numFmt numFmtId="170" formatCode="_-* #,##0.000\ _₽_-;\-* #,##0.000\ _₽_-;_-* &quot;-&quot;??\ _₽_-;_-@_-"/>
    <numFmt numFmtId="171" formatCode="#,##0.0"/>
    <numFmt numFmtId="172" formatCode="_-* #,##0.0\ _₽_-;\-* #,##0.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0" borderId="0"/>
    <xf numFmtId="167" fontId="6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>
      <alignment horizontal="left"/>
    </xf>
    <xf numFmtId="168" fontId="8" fillId="0" borderId="1">
      <protection locked="0"/>
    </xf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Border="0">
      <alignment horizontal="center" vertic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Border="0">
      <alignment horizontal="center" vertical="center" wrapText="1"/>
    </xf>
    <xf numFmtId="168" fontId="24" fillId="2" borderId="1"/>
    <xf numFmtId="4" fontId="25" fillId="3" borderId="3" applyBorder="0">
      <alignment horizontal="right"/>
    </xf>
    <xf numFmtId="0" fontId="19" fillId="0" borderId="4" applyNumberFormat="0" applyFill="0" applyAlignment="0" applyProtection="0"/>
    <xf numFmtId="0" fontId="22" fillId="0" borderId="0">
      <alignment horizontal="center" vertical="top" wrapText="1"/>
    </xf>
    <xf numFmtId="0" fontId="26" fillId="0" borderId="0">
      <alignment horizontal="center" vertical="center" wrapText="1"/>
    </xf>
    <xf numFmtId="0" fontId="19" fillId="4" borderId="0" applyFill="0">
      <alignment wrapText="1"/>
    </xf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/>
    <xf numFmtId="1" fontId="16" fillId="0" borderId="0" applyFill="0" applyBorder="0" applyAlignment="0" applyProtection="0"/>
    <xf numFmtId="49" fontId="19" fillId="0" borderId="0">
      <alignment horizontal="center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2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" fontId="25" fillId="4" borderId="0" applyBorder="0">
      <alignment horizontal="right"/>
    </xf>
    <xf numFmtId="4" fontId="25" fillId="5" borderId="5" applyBorder="0">
      <alignment horizontal="right"/>
    </xf>
    <xf numFmtId="4" fontId="25" fillId="4" borderId="3" applyFont="0" applyBorder="0">
      <alignment horizontal="right"/>
    </xf>
    <xf numFmtId="0" fontId="31" fillId="0" borderId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8" applyFont="1" applyFill="1"/>
    <xf numFmtId="0" fontId="2" fillId="0" borderId="0" xfId="28" applyFont="1" applyFill="1"/>
    <xf numFmtId="0" fontId="31" fillId="0" borderId="0" xfId="47" applyFill="1"/>
    <xf numFmtId="0" fontId="32" fillId="0" borderId="0" xfId="47" applyFont="1" applyFill="1"/>
    <xf numFmtId="0" fontId="33" fillId="0" borderId="0" xfId="47" applyFont="1" applyFill="1"/>
    <xf numFmtId="0" fontId="31" fillId="0" borderId="0" xfId="47"/>
    <xf numFmtId="0" fontId="2" fillId="0" borderId="0" xfId="28" applyFont="1" applyFill="1" applyAlignment="1"/>
    <xf numFmtId="0" fontId="2" fillId="0" borderId="6" xfId="28" applyFont="1" applyFill="1" applyBorder="1" applyAlignment="1"/>
    <xf numFmtId="0" fontId="4" fillId="0" borderId="0" xfId="28" applyFont="1" applyFill="1" applyBorder="1" applyAlignment="1">
      <alignment vertical="top"/>
    </xf>
    <xf numFmtId="0" fontId="2" fillId="0" borderId="0" xfId="28" applyFont="1" applyFill="1" applyAlignment="1">
      <alignment vertical="center" wrapText="1"/>
    </xf>
    <xf numFmtId="0" fontId="37" fillId="0" borderId="0" xfId="47" applyFont="1" applyFill="1" applyAlignment="1">
      <alignment horizontal="center" vertical="center" wrapText="1"/>
    </xf>
    <xf numFmtId="0" fontId="37" fillId="0" borderId="3" xfId="47" applyFont="1" applyFill="1" applyBorder="1" applyAlignment="1">
      <alignment horizontal="center" vertical="center" wrapText="1"/>
    </xf>
    <xf numFmtId="0" fontId="32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justify" vertical="center" wrapText="1"/>
    </xf>
    <xf numFmtId="169" fontId="36" fillId="0" borderId="3" xfId="48" applyNumberFormat="1" applyFont="1" applyFill="1" applyBorder="1" applyAlignment="1">
      <alignment horizontal="center" vertical="center" wrapText="1"/>
    </xf>
    <xf numFmtId="0" fontId="38" fillId="0" borderId="0" xfId="47" applyFont="1"/>
    <xf numFmtId="16" fontId="36" fillId="0" borderId="3" xfId="47" applyNumberFormat="1" applyFont="1" applyFill="1" applyBorder="1" applyAlignment="1">
      <alignment horizontal="center" vertical="center" wrapText="1"/>
    </xf>
    <xf numFmtId="0" fontId="38" fillId="6" borderId="0" xfId="47" applyFont="1" applyFill="1"/>
    <xf numFmtId="14" fontId="36" fillId="0" borderId="3" xfId="47" applyNumberFormat="1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left" vertical="center" wrapText="1" indent="2"/>
    </xf>
    <xf numFmtId="170" fontId="36" fillId="0" borderId="3" xfId="48" applyNumberFormat="1" applyFont="1" applyFill="1" applyBorder="1" applyAlignment="1">
      <alignment horizontal="center" vertical="center" wrapText="1"/>
    </xf>
    <xf numFmtId="0" fontId="38" fillId="0" borderId="0" xfId="47" applyFont="1" applyFill="1"/>
    <xf numFmtId="0" fontId="32" fillId="0" borderId="3" xfId="47" applyFont="1" applyFill="1" applyBorder="1" applyAlignment="1">
      <alignment horizontal="justify" vertical="center" wrapText="1"/>
    </xf>
    <xf numFmtId="1" fontId="32" fillId="0" borderId="3" xfId="47" applyNumberFormat="1" applyFont="1" applyFill="1" applyBorder="1" applyAlignment="1">
      <alignment horizontal="center" vertical="center" wrapText="1"/>
    </xf>
    <xf numFmtId="169" fontId="32" fillId="0" borderId="3" xfId="48" applyNumberFormat="1" applyFont="1" applyFill="1" applyBorder="1" applyAlignment="1">
      <alignment horizontal="center" wrapText="1"/>
    </xf>
    <xf numFmtId="0" fontId="39" fillId="0" borderId="0" xfId="47" applyFont="1"/>
    <xf numFmtId="0" fontId="39" fillId="0" borderId="0" xfId="47" applyFont="1" applyFill="1"/>
    <xf numFmtId="0" fontId="40" fillId="0" borderId="0" xfId="47" applyFont="1" applyFill="1"/>
    <xf numFmtId="0" fontId="41" fillId="0" borderId="0" xfId="47" applyFont="1" applyFill="1"/>
    <xf numFmtId="0" fontId="40" fillId="0" borderId="0" xfId="47" applyFont="1"/>
    <xf numFmtId="171" fontId="37" fillId="0" borderId="3" xfId="0" applyNumberFormat="1" applyFont="1" applyFill="1" applyBorder="1" applyAlignment="1">
      <alignment horizontal="center" vertical="center" wrapText="1"/>
    </xf>
    <xf numFmtId="169" fontId="32" fillId="0" borderId="3" xfId="49" applyNumberFormat="1" applyFont="1" applyFill="1" applyBorder="1" applyAlignment="1">
      <alignment vertical="center" wrapText="1"/>
    </xf>
    <xf numFmtId="169" fontId="32" fillId="0" borderId="3" xfId="49" applyNumberFormat="1" applyFont="1" applyFill="1" applyBorder="1" applyAlignment="1">
      <alignment wrapText="1"/>
    </xf>
    <xf numFmtId="172" fontId="36" fillId="0" borderId="3" xfId="48" applyNumberFormat="1" applyFont="1" applyFill="1" applyBorder="1" applyAlignment="1">
      <alignment vertical="center" wrapText="1"/>
    </xf>
    <xf numFmtId="172" fontId="35" fillId="0" borderId="3" xfId="48" applyNumberFormat="1" applyFont="1" applyFill="1" applyBorder="1" applyAlignment="1">
      <alignment horizontal="center" vertical="center" wrapText="1"/>
    </xf>
    <xf numFmtId="0" fontId="36" fillId="0" borderId="0" xfId="28" applyFont="1" applyFill="1" applyBorder="1" applyAlignment="1">
      <alignment horizontal="center" vertical="top"/>
    </xf>
    <xf numFmtId="0" fontId="35" fillId="0" borderId="0" xfId="28" applyFont="1" applyFill="1" applyAlignment="1">
      <alignment horizontal="center" vertical="center" wrapText="1"/>
    </xf>
    <xf numFmtId="0" fontId="37" fillId="0" borderId="7" xfId="47" applyFont="1" applyFill="1" applyBorder="1" applyAlignment="1">
      <alignment horizontal="center" vertical="center" wrapText="1"/>
    </xf>
    <xf numFmtId="0" fontId="37" fillId="0" borderId="8" xfId="47" applyFont="1" applyFill="1" applyBorder="1" applyAlignment="1">
      <alignment horizontal="center" vertical="center" wrapText="1"/>
    </xf>
    <xf numFmtId="0" fontId="39" fillId="0" borderId="0" xfId="47" applyFont="1" applyFill="1" applyAlignment="1">
      <alignment horizontal="left" vertical="center"/>
    </xf>
    <xf numFmtId="0" fontId="39" fillId="0" borderId="0" xfId="47" applyFont="1" applyFill="1" applyBorder="1" applyAlignment="1">
      <alignment horizontal="left" vertical="center" wrapText="1"/>
    </xf>
    <xf numFmtId="0" fontId="34" fillId="0" borderId="0" xfId="47" applyFont="1" applyFill="1" applyAlignment="1">
      <alignment horizontal="right"/>
    </xf>
    <xf numFmtId="0" fontId="35" fillId="0" borderId="0" xfId="28" applyFont="1" applyFill="1" applyAlignment="1">
      <alignment horizontal="center" vertical="center"/>
    </xf>
    <xf numFmtId="0" fontId="35" fillId="0" borderId="6" xfId="28" applyFont="1" applyFill="1" applyBorder="1" applyAlignment="1">
      <alignment horizontal="center"/>
    </xf>
    <xf numFmtId="0" fontId="2" fillId="0" borderId="0" xfId="28" applyFont="1" applyFill="1" applyAlignment="1">
      <alignment horizontal="right"/>
    </xf>
    <xf numFmtId="49" fontId="2" fillId="0" borderId="0" xfId="28" applyNumberFormat="1" applyFont="1" applyFill="1" applyBorder="1" applyAlignment="1">
      <alignment horizontal="left"/>
    </xf>
  </cellXfs>
  <cellStyles count="50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и наименования показателей" xfId="27"/>
    <cellStyle name="Мой заголовок" xfId="25"/>
    <cellStyle name="Мой заголовок листа" xfId="26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Обычный 6" xfId="47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" xfId="49" builtinId="3"/>
    <cellStyle name="Финансовый 2" xfId="41"/>
    <cellStyle name="Финансовый 2 2" xfId="42"/>
    <cellStyle name="Финансовый 3" xfId="43"/>
    <cellStyle name="Финансовый 4" xfId="48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peo10\&#1054;&#1073;&#1097;&#1072;&#1103;%20&#1087;&#1072;&#1087;&#1082;&#1072;%20&#1055;&#1069;&#1054;\&#1040;&#1085;&#1072;&#1083;&#1080;&#1079;%202018%20&#1075;&#1086;&#1076;&#1072;\&#1041;&#1072;&#1083;&#1072;&#1085;&#1089;%202018%20&#1075;&#1086;&#1076;\&#1041;&#1040;&#1051;&#1040;&#1053;&#1057;_&#1057;&#1042;&#1054;&#104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removani/Desktop/&#1088;&#1072;&#1089;&#1082;&#1088;&#1099;&#1090;&#1080;&#1077;%20&#1080;&#1085;&#1092;&#1086;&#1088;&#1084;&#1072;&#1094;&#1080;&#1080;/&#1092;&#1072;&#1082;&#1090;%202018%20&#1052;&#1043;%20&#1062;&#1059;%20&#1080;%20&#1051;&#1059;/&#1057;&#1042;&#1054;&#1044;%20&#1087;&#1086;%20&#1088;&#1072;&#1089;&#1082;&#1088;&#1099;&#1090;&#1080;&#1102;%20&#1080;&#1085;&#1092;&#1086;&#1088;&#1084;&#1072;&#1094;&#1080;&#1080;%20&#1052;&#1043;%20&#1062;&#1059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  <sheetName val="Смета Сахатр 2006 - расчет вари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ОДДС"/>
      <sheetName val="ОДДС "/>
      <sheetName val="расшиф 90"/>
      <sheetName val="расшиф сч.91"/>
      <sheetName val="11501"/>
      <sheetName val="движ сч.07"/>
      <sheetName val="движ ОС"/>
      <sheetName val="11506"/>
      <sheetName val="1160"/>
      <sheetName val="1190, 1260"/>
      <sheetName val="12101"/>
      <sheetName val="12103, 12104"/>
      <sheetName val="12105, 12106"/>
      <sheetName val="движ ТМЦ"/>
      <sheetName val="1220"/>
      <sheetName val="1230"/>
      <sheetName val="1250"/>
      <sheetName val="1410"/>
      <sheetName val="1510"/>
      <sheetName val="1520"/>
      <sheetName val="1540"/>
      <sheetName val="приб (уб) пр.лет"/>
    </sheetNames>
    <sheetDataSet>
      <sheetData sheetId="0"/>
      <sheetData sheetId="1"/>
      <sheetData sheetId="2"/>
      <sheetData sheetId="3"/>
      <sheetData sheetId="4">
        <row r="16">
          <cell r="O16">
            <v>94595271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факт СВОД"/>
      <sheetName val="ЛПУМГ 24.06.2019"/>
      <sheetName val="УДТГ"/>
      <sheetName val="ЯГПЗ (ФАКТ)"/>
      <sheetName val="ЛПУМГ ЛУ"/>
      <sheetName val="Лист2"/>
    </sheetNames>
    <sheetDataSet>
      <sheetData sheetId="0"/>
      <sheetData sheetId="1"/>
      <sheetData sheetId="2"/>
      <sheetData sheetId="3"/>
      <sheetData sheetId="4">
        <row r="94">
          <cell r="D94">
            <v>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3"/>
  <sheetViews>
    <sheetView view="pageBreakPreview" topLeftCell="A42" zoomScaleNormal="100" zoomScaleSheetLayoutView="100" workbookViewId="0">
      <selection activeCell="D65" sqref="D65"/>
    </sheetView>
  </sheetViews>
  <sheetFormatPr defaultRowHeight="15"/>
  <cols>
    <col min="1" max="1" width="13.7109375" style="3" customWidth="1"/>
    <col min="2" max="2" width="68.85546875" style="3" customWidth="1"/>
    <col min="3" max="3" width="15.42578125" style="3" customWidth="1"/>
    <col min="4" max="4" width="18" style="5" customWidth="1"/>
    <col min="5" max="16384" width="9.140625" style="6"/>
  </cols>
  <sheetData>
    <row r="1" spans="1:109" ht="15.75">
      <c r="C1" s="4" t="s">
        <v>9</v>
      </c>
    </row>
    <row r="2" spans="1:109" ht="15.75">
      <c r="C2" s="4" t="s">
        <v>10</v>
      </c>
    </row>
    <row r="3" spans="1:109" ht="15.75">
      <c r="C3" s="4" t="s">
        <v>11</v>
      </c>
    </row>
    <row r="4" spans="1:109" ht="15.75">
      <c r="C4" s="4"/>
    </row>
    <row r="5" spans="1:109" ht="18.75">
      <c r="C5" s="43" t="s">
        <v>12</v>
      </c>
      <c r="D5" s="43"/>
    </row>
    <row r="6" spans="1:109" s="1" customFormat="1" ht="28.5" customHeight="1">
      <c r="A6" s="44" t="s">
        <v>0</v>
      </c>
      <c r="B6" s="44"/>
      <c r="C6" s="44"/>
      <c r="D6" s="4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1" customFormat="1" ht="15.75">
      <c r="A7" s="45" t="s">
        <v>6</v>
      </c>
      <c r="B7" s="45"/>
      <c r="C7" s="45"/>
      <c r="D7" s="4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7"/>
      <c r="CC7" s="47"/>
      <c r="CD7" s="47"/>
      <c r="CE7" s="2"/>
      <c r="CJ7" s="1" t="s">
        <v>7</v>
      </c>
    </row>
    <row r="8" spans="1:109" s="1" customFormat="1" ht="21.75" customHeight="1">
      <c r="A8" s="37" t="s">
        <v>13</v>
      </c>
      <c r="B8" s="37"/>
      <c r="C8" s="37"/>
      <c r="D8" s="3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9" s="1" customFormat="1" ht="39" customHeight="1">
      <c r="A9" s="38" t="s">
        <v>14</v>
      </c>
      <c r="B9" s="38"/>
      <c r="C9" s="38"/>
      <c r="D9" s="3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1" customFormat="1" ht="28.5" customHeight="1">
      <c r="A10" s="38" t="s">
        <v>124</v>
      </c>
      <c r="B10" s="38"/>
      <c r="C10" s="38"/>
      <c r="D10" s="3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 ht="34.5" customHeight="1">
      <c r="A11" s="11"/>
      <c r="B11" s="11"/>
      <c r="C11" s="11"/>
      <c r="D11" s="11"/>
    </row>
    <row r="12" spans="1:109" ht="44.25" customHeight="1">
      <c r="A12" s="12" t="s">
        <v>15</v>
      </c>
      <c r="B12" s="12" t="s">
        <v>1</v>
      </c>
      <c r="C12" s="12" t="s">
        <v>16</v>
      </c>
      <c r="D12" s="12" t="s">
        <v>2</v>
      </c>
    </row>
    <row r="13" spans="1:109" ht="15.75">
      <c r="A13" s="13">
        <v>1</v>
      </c>
      <c r="B13" s="13">
        <v>2</v>
      </c>
      <c r="C13" s="13">
        <v>3</v>
      </c>
      <c r="D13" s="13">
        <v>4</v>
      </c>
    </row>
    <row r="14" spans="1:109" s="17" customFormat="1" ht="34.5" customHeight="1">
      <c r="A14" s="14">
        <v>1</v>
      </c>
      <c r="B14" s="15" t="s">
        <v>17</v>
      </c>
      <c r="C14" s="14" t="s">
        <v>3</v>
      </c>
      <c r="D14" s="16">
        <f>+D15+D16+D17+D24+D27</f>
        <v>2007993.6198211408</v>
      </c>
    </row>
    <row r="15" spans="1:109" s="17" customFormat="1" ht="15.75">
      <c r="A15" s="18" t="s">
        <v>18</v>
      </c>
      <c r="B15" s="15" t="s">
        <v>19</v>
      </c>
      <c r="C15" s="14" t="s">
        <v>3</v>
      </c>
      <c r="D15" s="16">
        <v>560645.25919585</v>
      </c>
    </row>
    <row r="16" spans="1:109" s="17" customFormat="1" ht="15.75">
      <c r="A16" s="18" t="s">
        <v>20</v>
      </c>
      <c r="B16" s="15" t="s">
        <v>21</v>
      </c>
      <c r="C16" s="14" t="s">
        <v>3</v>
      </c>
      <c r="D16" s="16">
        <v>166458.1008448457</v>
      </c>
    </row>
    <row r="17" spans="1:4" s="19" customFormat="1" ht="15.75">
      <c r="A17" s="18" t="s">
        <v>22</v>
      </c>
      <c r="B17" s="15" t="s">
        <v>23</v>
      </c>
      <c r="C17" s="14" t="s">
        <v>3</v>
      </c>
      <c r="D17" s="16">
        <f>+D18+D19+D20+D21+D22+D23</f>
        <v>197445.2988524625</v>
      </c>
    </row>
    <row r="18" spans="1:4" s="17" customFormat="1" ht="15.75">
      <c r="A18" s="20" t="s">
        <v>24</v>
      </c>
      <c r="B18" s="21" t="s">
        <v>25</v>
      </c>
      <c r="C18" s="14" t="s">
        <v>3</v>
      </c>
      <c r="D18" s="16">
        <v>9084.9612336000009</v>
      </c>
    </row>
    <row r="19" spans="1:4" s="17" customFormat="1" ht="15.75">
      <c r="A19" s="20" t="s">
        <v>26</v>
      </c>
      <c r="B19" s="21" t="s">
        <v>27</v>
      </c>
      <c r="C19" s="14" t="s">
        <v>3</v>
      </c>
      <c r="D19" s="16">
        <v>8187.6670268000025</v>
      </c>
    </row>
    <row r="20" spans="1:4" s="17" customFormat="1" ht="15.75">
      <c r="A20" s="20" t="s">
        <v>28</v>
      </c>
      <c r="B20" s="21" t="s">
        <v>29</v>
      </c>
      <c r="C20" s="14" t="s">
        <v>3</v>
      </c>
      <c r="D20" s="16">
        <v>67293.169943109795</v>
      </c>
    </row>
    <row r="21" spans="1:4" s="17" customFormat="1" ht="15.75">
      <c r="A21" s="20" t="s">
        <v>30</v>
      </c>
      <c r="B21" s="21" t="s">
        <v>31</v>
      </c>
      <c r="C21" s="14" t="s">
        <v>3</v>
      </c>
      <c r="D21" s="16">
        <v>30519.301801099995</v>
      </c>
    </row>
    <row r="22" spans="1:4" s="17" customFormat="1" ht="15.75">
      <c r="A22" s="20" t="s">
        <v>32</v>
      </c>
      <c r="B22" s="21" t="s">
        <v>33</v>
      </c>
      <c r="C22" s="14" t="s">
        <v>3</v>
      </c>
      <c r="D22" s="16">
        <v>28754.723337852727</v>
      </c>
    </row>
    <row r="23" spans="1:4" s="17" customFormat="1" ht="15.75">
      <c r="A23" s="20" t="s">
        <v>34</v>
      </c>
      <c r="B23" s="21" t="s">
        <v>35</v>
      </c>
      <c r="C23" s="14" t="s">
        <v>3</v>
      </c>
      <c r="D23" s="16">
        <v>53605.475509999997</v>
      </c>
    </row>
    <row r="24" spans="1:4" s="17" customFormat="1" ht="15.75">
      <c r="A24" s="18" t="s">
        <v>36</v>
      </c>
      <c r="B24" s="15" t="s">
        <v>37</v>
      </c>
      <c r="C24" s="14" t="s">
        <v>3</v>
      </c>
      <c r="D24" s="16">
        <f>+D25+D26</f>
        <v>623409.4153643609</v>
      </c>
    </row>
    <row r="25" spans="1:4" s="17" customFormat="1" ht="15.75">
      <c r="A25" s="20" t="s">
        <v>38</v>
      </c>
      <c r="B25" s="21" t="s">
        <v>39</v>
      </c>
      <c r="C25" s="14" t="s">
        <v>3</v>
      </c>
      <c r="D25" s="16">
        <v>505441.28489870374</v>
      </c>
    </row>
    <row r="26" spans="1:4" s="17" customFormat="1" ht="15.75">
      <c r="A26" s="20" t="s">
        <v>40</v>
      </c>
      <c r="B26" s="21" t="s">
        <v>41</v>
      </c>
      <c r="C26" s="14" t="s">
        <v>3</v>
      </c>
      <c r="D26" s="16">
        <v>117968.1304656572</v>
      </c>
    </row>
    <row r="27" spans="1:4" s="17" customFormat="1" ht="15.75">
      <c r="A27" s="18" t="s">
        <v>42</v>
      </c>
      <c r="B27" s="15" t="s">
        <v>43</v>
      </c>
      <c r="C27" s="14" t="s">
        <v>3</v>
      </c>
      <c r="D27" s="16">
        <f>+D28+D36+D39+D43+D44+D49</f>
        <v>460035.54556362168</v>
      </c>
    </row>
    <row r="28" spans="1:4" s="17" customFormat="1" ht="15.75">
      <c r="A28" s="20" t="s">
        <v>44</v>
      </c>
      <c r="B28" s="15" t="s">
        <v>45</v>
      </c>
      <c r="C28" s="14" t="s">
        <v>3</v>
      </c>
      <c r="D28" s="16">
        <f>+D29+D30+D31+D32+D33+D34+D35</f>
        <v>87914.944960434746</v>
      </c>
    </row>
    <row r="29" spans="1:4" s="17" customFormat="1" ht="15.75">
      <c r="A29" s="14" t="s">
        <v>46</v>
      </c>
      <c r="B29" s="21" t="s">
        <v>47</v>
      </c>
      <c r="C29" s="14" t="s">
        <v>3</v>
      </c>
      <c r="D29" s="16">
        <v>10504.803933700001</v>
      </c>
    </row>
    <row r="30" spans="1:4" s="17" customFormat="1" ht="15.75">
      <c r="A30" s="14" t="s">
        <v>48</v>
      </c>
      <c r="B30" s="21" t="s">
        <v>49</v>
      </c>
      <c r="C30" s="14" t="s">
        <v>3</v>
      </c>
      <c r="D30" s="16">
        <v>11163.91317</v>
      </c>
    </row>
    <row r="31" spans="1:4" s="17" customFormat="1" ht="15.75">
      <c r="A31" s="14" t="s">
        <v>50</v>
      </c>
      <c r="B31" s="21" t="s">
        <v>51</v>
      </c>
      <c r="C31" s="14" t="s">
        <v>3</v>
      </c>
      <c r="D31" s="16">
        <v>2419.6725602000001</v>
      </c>
    </row>
    <row r="32" spans="1:4" s="17" customFormat="1" ht="15.75">
      <c r="A32" s="14" t="s">
        <v>52</v>
      </c>
      <c r="B32" s="21" t="s">
        <v>53</v>
      </c>
      <c r="C32" s="14" t="s">
        <v>3</v>
      </c>
      <c r="D32" s="16">
        <v>32.958707100000005</v>
      </c>
    </row>
    <row r="33" spans="1:4" s="17" customFormat="1" ht="15.75">
      <c r="A33" s="14" t="s">
        <v>54</v>
      </c>
      <c r="B33" s="21" t="s">
        <v>55</v>
      </c>
      <c r="C33" s="14" t="s">
        <v>3</v>
      </c>
      <c r="D33" s="22">
        <v>0</v>
      </c>
    </row>
    <row r="34" spans="1:4" s="17" customFormat="1" ht="15.75">
      <c r="A34" s="14" t="s">
        <v>56</v>
      </c>
      <c r="B34" s="21" t="s">
        <v>57</v>
      </c>
      <c r="C34" s="14" t="s">
        <v>3</v>
      </c>
      <c r="D34" s="16">
        <v>34092.202909999993</v>
      </c>
    </row>
    <row r="35" spans="1:4" s="17" customFormat="1" ht="15.75">
      <c r="A35" s="14" t="s">
        <v>58</v>
      </c>
      <c r="B35" s="21" t="s">
        <v>59</v>
      </c>
      <c r="C35" s="14" t="s">
        <v>3</v>
      </c>
      <c r="D35" s="16">
        <v>29701.39367943475</v>
      </c>
    </row>
    <row r="36" spans="1:4" s="17" customFormat="1" ht="15.75">
      <c r="A36" s="20" t="s">
        <v>60</v>
      </c>
      <c r="B36" s="15" t="s">
        <v>61</v>
      </c>
      <c r="C36" s="14" t="s">
        <v>3</v>
      </c>
      <c r="D36" s="16">
        <f>+D37+D38</f>
        <v>10981.258239999999</v>
      </c>
    </row>
    <row r="37" spans="1:4" s="17" customFormat="1" ht="15.75">
      <c r="A37" s="14" t="s">
        <v>62</v>
      </c>
      <c r="B37" s="21" t="s">
        <v>63</v>
      </c>
      <c r="C37" s="14" t="s">
        <v>3</v>
      </c>
      <c r="D37" s="16">
        <v>0</v>
      </c>
    </row>
    <row r="38" spans="1:4" s="17" customFormat="1" ht="15.75">
      <c r="A38" s="14" t="s">
        <v>64</v>
      </c>
      <c r="B38" s="21" t="s">
        <v>65</v>
      </c>
      <c r="C38" s="14" t="s">
        <v>3</v>
      </c>
      <c r="D38" s="16">
        <v>10981.258239999999</v>
      </c>
    </row>
    <row r="39" spans="1:4" s="17" customFormat="1" ht="15.75">
      <c r="A39" s="20" t="s">
        <v>66</v>
      </c>
      <c r="B39" s="15" t="s">
        <v>67</v>
      </c>
      <c r="C39" s="14" t="s">
        <v>3</v>
      </c>
      <c r="D39" s="16">
        <f>+D40+D41+D42</f>
        <v>15453.273391392328</v>
      </c>
    </row>
    <row r="40" spans="1:4" s="17" customFormat="1" ht="15.75">
      <c r="A40" s="14" t="s">
        <v>68</v>
      </c>
      <c r="B40" s="21" t="s">
        <v>69</v>
      </c>
      <c r="C40" s="14" t="s">
        <v>3</v>
      </c>
      <c r="D40" s="16">
        <v>1473.0807125000001</v>
      </c>
    </row>
    <row r="41" spans="1:4" s="17" customFormat="1" ht="15.75">
      <c r="A41" s="14" t="s">
        <v>70</v>
      </c>
      <c r="B41" s="21" t="s">
        <v>71</v>
      </c>
      <c r="C41" s="14" t="s">
        <v>3</v>
      </c>
      <c r="D41" s="16">
        <v>9052.5162145999984</v>
      </c>
    </row>
    <row r="42" spans="1:4" s="17" customFormat="1" ht="15.75">
      <c r="A42" s="14" t="s">
        <v>72</v>
      </c>
      <c r="B42" s="21" t="s">
        <v>73</v>
      </c>
      <c r="C42" s="14" t="s">
        <v>3</v>
      </c>
      <c r="D42" s="16">
        <v>4927.6764642923281</v>
      </c>
    </row>
    <row r="43" spans="1:4" s="19" customFormat="1" ht="15.75">
      <c r="A43" s="20" t="s">
        <v>74</v>
      </c>
      <c r="B43" s="15" t="s">
        <v>75</v>
      </c>
      <c r="C43" s="14" t="s">
        <v>3</v>
      </c>
      <c r="D43" s="16">
        <v>136347.9460846</v>
      </c>
    </row>
    <row r="44" spans="1:4" s="17" customFormat="1" ht="15.75">
      <c r="A44" s="20" t="s">
        <v>76</v>
      </c>
      <c r="B44" s="15" t="s">
        <v>77</v>
      </c>
      <c r="C44" s="14" t="s">
        <v>3</v>
      </c>
      <c r="D44" s="16">
        <f>+D45+D46+D47+D48</f>
        <v>14259.104623733665</v>
      </c>
    </row>
    <row r="45" spans="1:4" s="17" customFormat="1" ht="15.75">
      <c r="A45" s="14" t="s">
        <v>78</v>
      </c>
      <c r="B45" s="21" t="s">
        <v>79</v>
      </c>
      <c r="C45" s="14" t="s">
        <v>3</v>
      </c>
      <c r="D45" s="16">
        <v>11338.895233654057</v>
      </c>
    </row>
    <row r="46" spans="1:4" s="17" customFormat="1" ht="15.75">
      <c r="A46" s="14" t="s">
        <v>80</v>
      </c>
      <c r="B46" s="21" t="s">
        <v>81</v>
      </c>
      <c r="C46" s="14" t="s">
        <v>3</v>
      </c>
      <c r="D46" s="16">
        <v>1272.2688869796068</v>
      </c>
    </row>
    <row r="47" spans="1:4" s="17" customFormat="1" ht="15.75">
      <c r="A47" s="14" t="s">
        <v>82</v>
      </c>
      <c r="B47" s="21" t="s">
        <v>83</v>
      </c>
      <c r="C47" s="14" t="s">
        <v>3</v>
      </c>
      <c r="D47" s="16">
        <v>1647.9405031000001</v>
      </c>
    </row>
    <row r="48" spans="1:4" s="17" customFormat="1" ht="15.75">
      <c r="A48" s="14" t="s">
        <v>84</v>
      </c>
      <c r="B48" s="21" t="s">
        <v>85</v>
      </c>
      <c r="C48" s="14" t="s">
        <v>3</v>
      </c>
      <c r="D48" s="16">
        <v>0</v>
      </c>
    </row>
    <row r="49" spans="1:4" s="17" customFormat="1" ht="15.75">
      <c r="A49" s="20" t="s">
        <v>86</v>
      </c>
      <c r="B49" s="15" t="s">
        <v>87</v>
      </c>
      <c r="C49" s="14" t="s">
        <v>3</v>
      </c>
      <c r="D49" s="16">
        <f>+D50+D51+D52+D53</f>
        <v>195079.01826346098</v>
      </c>
    </row>
    <row r="50" spans="1:4" s="17" customFormat="1" ht="15.75">
      <c r="A50" s="14" t="s">
        <v>88</v>
      </c>
      <c r="B50" s="21" t="s">
        <v>89</v>
      </c>
      <c r="C50" s="14" t="s">
        <v>3</v>
      </c>
      <c r="D50" s="16">
        <v>19909.704920767948</v>
      </c>
    </row>
    <row r="51" spans="1:4" s="17" customFormat="1" ht="15.75">
      <c r="A51" s="14" t="s">
        <v>90</v>
      </c>
      <c r="B51" s="21" t="s">
        <v>91</v>
      </c>
      <c r="C51" s="14" t="s">
        <v>3</v>
      </c>
      <c r="D51" s="16">
        <v>1582.9141737</v>
      </c>
    </row>
    <row r="52" spans="1:4" s="17" customFormat="1" ht="15.75">
      <c r="A52" s="14" t="s">
        <v>92</v>
      </c>
      <c r="B52" s="21" t="s">
        <v>93</v>
      </c>
      <c r="C52" s="14" t="s">
        <v>3</v>
      </c>
      <c r="D52" s="16">
        <v>2935.1973952589387</v>
      </c>
    </row>
    <row r="53" spans="1:4" s="17" customFormat="1" ht="15.75">
      <c r="A53" s="14" t="s">
        <v>94</v>
      </c>
      <c r="B53" s="21" t="s">
        <v>95</v>
      </c>
      <c r="C53" s="14" t="s">
        <v>3</v>
      </c>
      <c r="D53" s="16">
        <v>170651.20177373409</v>
      </c>
    </row>
    <row r="54" spans="1:4" s="17" customFormat="1" ht="15.75">
      <c r="A54" s="14">
        <v>2</v>
      </c>
      <c r="B54" s="15" t="s">
        <v>96</v>
      </c>
      <c r="C54" s="14" t="s">
        <v>3</v>
      </c>
      <c r="D54" s="16">
        <v>3861.1367253999997</v>
      </c>
    </row>
    <row r="55" spans="1:4" s="17" customFormat="1" ht="15.75">
      <c r="A55" s="14">
        <v>3</v>
      </c>
      <c r="B55" s="15" t="s">
        <v>97</v>
      </c>
      <c r="C55" s="14" t="s">
        <v>3</v>
      </c>
      <c r="D55" s="16">
        <f>+D56+D57+D58+D59</f>
        <v>157457.603382</v>
      </c>
    </row>
    <row r="56" spans="1:4" s="23" customFormat="1" ht="15.75">
      <c r="A56" s="18" t="s">
        <v>98</v>
      </c>
      <c r="B56" s="15" t="s">
        <v>99</v>
      </c>
      <c r="C56" s="14" t="s">
        <v>3</v>
      </c>
      <c r="D56" s="16">
        <v>2732.8606387999998</v>
      </c>
    </row>
    <row r="57" spans="1:4" s="23" customFormat="1" ht="15.75">
      <c r="A57" s="18" t="s">
        <v>100</v>
      </c>
      <c r="B57" s="15" t="s">
        <v>101</v>
      </c>
      <c r="C57" s="14" t="s">
        <v>3</v>
      </c>
      <c r="D57" s="16">
        <v>40259.453224899997</v>
      </c>
    </row>
    <row r="58" spans="1:4" s="23" customFormat="1" ht="15.75">
      <c r="A58" s="18" t="s">
        <v>102</v>
      </c>
      <c r="B58" s="15" t="s">
        <v>103</v>
      </c>
      <c r="C58" s="14" t="s">
        <v>3</v>
      </c>
      <c r="D58" s="16">
        <v>14569.375098300003</v>
      </c>
    </row>
    <row r="59" spans="1:4" s="23" customFormat="1" ht="15.75">
      <c r="A59" s="18" t="s">
        <v>104</v>
      </c>
      <c r="B59" s="15" t="s">
        <v>105</v>
      </c>
      <c r="C59" s="14" t="s">
        <v>3</v>
      </c>
      <c r="D59" s="16">
        <v>99895.914419999986</v>
      </c>
    </row>
    <row r="60" spans="1:4" s="23" customFormat="1" ht="15.75">
      <c r="A60" s="14">
        <v>4</v>
      </c>
      <c r="B60" s="15" t="s">
        <v>106</v>
      </c>
      <c r="C60" s="14" t="s">
        <v>3</v>
      </c>
      <c r="D60" s="16">
        <f>+D61+D62+D63</f>
        <v>23296.7</v>
      </c>
    </row>
    <row r="61" spans="1:4" s="17" customFormat="1" ht="15.75">
      <c r="A61" s="18" t="s">
        <v>107</v>
      </c>
      <c r="B61" s="15" t="s">
        <v>108</v>
      </c>
      <c r="C61" s="14" t="s">
        <v>3</v>
      </c>
      <c r="D61" s="16">
        <v>23296.7</v>
      </c>
    </row>
    <row r="62" spans="1:4" s="17" customFormat="1" ht="15.75">
      <c r="A62" s="18" t="s">
        <v>109</v>
      </c>
      <c r="B62" s="15" t="s">
        <v>110</v>
      </c>
      <c r="C62" s="14" t="s">
        <v>3</v>
      </c>
      <c r="D62" s="16">
        <v>0</v>
      </c>
    </row>
    <row r="63" spans="1:4" s="17" customFormat="1" ht="15.75">
      <c r="A63" s="18" t="s">
        <v>111</v>
      </c>
      <c r="B63" s="15" t="s">
        <v>112</v>
      </c>
      <c r="C63" s="14" t="s">
        <v>3</v>
      </c>
      <c r="D63" s="16">
        <v>0</v>
      </c>
    </row>
    <row r="64" spans="1:4" ht="15.75">
      <c r="A64" s="13">
        <v>5</v>
      </c>
      <c r="B64" s="24" t="s">
        <v>113</v>
      </c>
      <c r="C64" s="13" t="s">
        <v>3</v>
      </c>
      <c r="D64" s="16">
        <v>34440.497379574997</v>
      </c>
    </row>
    <row r="65" spans="1:4" ht="15.75">
      <c r="A65" s="13">
        <v>6</v>
      </c>
      <c r="B65" s="24" t="s">
        <v>114</v>
      </c>
      <c r="C65" s="13" t="s">
        <v>3</v>
      </c>
      <c r="D65" s="36">
        <f>2066589982/1000</f>
        <v>2066589.9820000001</v>
      </c>
    </row>
    <row r="66" spans="1:4" ht="15.75" customHeight="1">
      <c r="A66" s="39" t="s">
        <v>115</v>
      </c>
      <c r="B66" s="40"/>
      <c r="C66" s="40"/>
      <c r="D66" s="40"/>
    </row>
    <row r="67" spans="1:4" ht="31.5">
      <c r="A67" s="13">
        <v>1</v>
      </c>
      <c r="B67" s="24" t="s">
        <v>116</v>
      </c>
      <c r="C67" s="13" t="s">
        <v>117</v>
      </c>
      <c r="D67" s="25">
        <v>693.1</v>
      </c>
    </row>
    <row r="68" spans="1:4" ht="15.75">
      <c r="A68" s="13">
        <v>2</v>
      </c>
      <c r="B68" s="24" t="s">
        <v>118</v>
      </c>
      <c r="C68" s="13" t="s">
        <v>4</v>
      </c>
      <c r="D68" s="26">
        <v>2634</v>
      </c>
    </row>
    <row r="69" spans="1:4" ht="15.75">
      <c r="A69" s="13">
        <v>3</v>
      </c>
      <c r="B69" s="24" t="s">
        <v>119</v>
      </c>
      <c r="C69" s="13" t="s">
        <v>120</v>
      </c>
      <c r="D69" s="13">
        <v>41</v>
      </c>
    </row>
    <row r="70" spans="1:4" ht="15.75">
      <c r="A70" s="13">
        <v>4</v>
      </c>
      <c r="B70" s="24" t="s">
        <v>121</v>
      </c>
      <c r="C70" s="13" t="s">
        <v>117</v>
      </c>
      <c r="D70" s="13"/>
    </row>
    <row r="71" spans="1:4" ht="15.75">
      <c r="A71" s="13">
        <v>5</v>
      </c>
      <c r="B71" s="24" t="s">
        <v>122</v>
      </c>
      <c r="C71" s="13" t="s">
        <v>5</v>
      </c>
      <c r="D71" s="13"/>
    </row>
    <row r="72" spans="1:4" ht="15.75">
      <c r="A72" s="13">
        <v>6</v>
      </c>
      <c r="B72" s="24" t="s">
        <v>123</v>
      </c>
      <c r="C72" s="13" t="s">
        <v>117</v>
      </c>
      <c r="D72" s="13">
        <v>57</v>
      </c>
    </row>
    <row r="75" spans="1:4" s="27" customFormat="1" ht="86.25" customHeight="1">
      <c r="A75" s="41"/>
      <c r="B75" s="41"/>
      <c r="C75" s="42"/>
      <c r="D75" s="42"/>
    </row>
    <row r="76" spans="1:4" s="27" customFormat="1" ht="18.75">
      <c r="A76" s="28"/>
      <c r="B76" s="28"/>
      <c r="C76" s="28"/>
      <c r="D76" s="28"/>
    </row>
    <row r="77" spans="1:4" s="27" customFormat="1" ht="70.5" customHeight="1">
      <c r="A77" s="28"/>
      <c r="B77" s="28"/>
      <c r="C77" s="28"/>
      <c r="D77" s="28"/>
    </row>
    <row r="82" spans="1:4" s="31" customFormat="1">
      <c r="A82" s="29"/>
      <c r="B82" s="29"/>
      <c r="C82" s="29"/>
      <c r="D82" s="30"/>
    </row>
    <row r="83" spans="1:4">
      <c r="A83" s="29"/>
    </row>
  </sheetData>
  <mergeCells count="11">
    <mergeCell ref="C5:D5"/>
    <mergeCell ref="A6:D6"/>
    <mergeCell ref="A7:D7"/>
    <mergeCell ref="BR7:CA7"/>
    <mergeCell ref="CB7:CD7"/>
    <mergeCell ref="A8:D8"/>
    <mergeCell ref="A9:D9"/>
    <mergeCell ref="A10:D10"/>
    <mergeCell ref="A66:D66"/>
    <mergeCell ref="A75:B75"/>
    <mergeCell ref="C75:D7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9"/>
  <sheetViews>
    <sheetView tabSelected="1" view="pageBreakPreview" topLeftCell="A38" zoomScaleNormal="100" zoomScaleSheetLayoutView="100" workbookViewId="0">
      <selection activeCell="A66" sqref="A66:D66"/>
    </sheetView>
  </sheetViews>
  <sheetFormatPr defaultRowHeight="15"/>
  <cols>
    <col min="1" max="1" width="13.7109375" style="3" customWidth="1"/>
    <col min="2" max="2" width="68.85546875" style="3" customWidth="1"/>
    <col min="3" max="3" width="15.42578125" style="3" customWidth="1"/>
    <col min="4" max="4" width="18" style="5" customWidth="1"/>
    <col min="5" max="16384" width="9.140625" style="6"/>
  </cols>
  <sheetData>
    <row r="1" spans="1:109" ht="15.75">
      <c r="C1" s="4" t="s">
        <v>9</v>
      </c>
    </row>
    <row r="2" spans="1:109" ht="15.75">
      <c r="C2" s="4" t="s">
        <v>10</v>
      </c>
    </row>
    <row r="3" spans="1:109" ht="15.75">
      <c r="C3" s="4" t="s">
        <v>11</v>
      </c>
    </row>
    <row r="4" spans="1:109" ht="15.75">
      <c r="C4" s="4"/>
    </row>
    <row r="5" spans="1:109" ht="18.75">
      <c r="C5" s="43" t="s">
        <v>12</v>
      </c>
      <c r="D5" s="43"/>
    </row>
    <row r="6" spans="1:109" s="1" customFormat="1" ht="28.5" customHeight="1">
      <c r="A6" s="44" t="s">
        <v>0</v>
      </c>
      <c r="B6" s="44"/>
      <c r="C6" s="44"/>
      <c r="D6" s="4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1" customFormat="1" ht="15.75">
      <c r="A7" s="45" t="s">
        <v>6</v>
      </c>
      <c r="B7" s="45"/>
      <c r="C7" s="45"/>
      <c r="D7" s="4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7"/>
      <c r="CC7" s="47"/>
      <c r="CD7" s="47"/>
      <c r="CE7" s="2"/>
      <c r="CJ7" s="1" t="s">
        <v>7</v>
      </c>
    </row>
    <row r="8" spans="1:109" s="1" customFormat="1" ht="21.75" customHeight="1">
      <c r="A8" s="37" t="s">
        <v>13</v>
      </c>
      <c r="B8" s="37"/>
      <c r="C8" s="37"/>
      <c r="D8" s="3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9" s="1" customFormat="1" ht="39" customHeight="1">
      <c r="A9" s="38" t="s">
        <v>8</v>
      </c>
      <c r="B9" s="38"/>
      <c r="C9" s="38"/>
      <c r="D9" s="3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1" customFormat="1" ht="28.5" customHeight="1">
      <c r="A10" s="38" t="s">
        <v>124</v>
      </c>
      <c r="B10" s="38"/>
      <c r="C10" s="38"/>
      <c r="D10" s="3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 ht="34.5" customHeight="1">
      <c r="A11" s="11"/>
      <c r="B11" s="11"/>
      <c r="C11" s="11"/>
      <c r="D11" s="11"/>
    </row>
    <row r="12" spans="1:109" ht="44.25" customHeight="1">
      <c r="A12" s="12" t="s">
        <v>15</v>
      </c>
      <c r="B12" s="12" t="s">
        <v>1</v>
      </c>
      <c r="C12" s="12" t="s">
        <v>16</v>
      </c>
      <c r="D12" s="12" t="s">
        <v>2</v>
      </c>
    </row>
    <row r="13" spans="1:109" ht="15.75">
      <c r="A13" s="13">
        <v>1</v>
      </c>
      <c r="B13" s="13">
        <v>2</v>
      </c>
      <c r="C13" s="13">
        <v>3</v>
      </c>
      <c r="D13" s="13">
        <v>4</v>
      </c>
    </row>
    <row r="14" spans="1:109" s="17" customFormat="1" ht="34.5" customHeight="1">
      <c r="A14" s="14">
        <v>1</v>
      </c>
      <c r="B14" s="15" t="s">
        <v>17</v>
      </c>
      <c r="C14" s="14" t="s">
        <v>3</v>
      </c>
      <c r="D14" s="35">
        <f>+D15+D16+D17+D24+D27</f>
        <v>70277.101040000009</v>
      </c>
    </row>
    <row r="15" spans="1:109" s="17" customFormat="1" ht="15.75">
      <c r="A15" s="18" t="s">
        <v>18</v>
      </c>
      <c r="B15" s="15" t="s">
        <v>19</v>
      </c>
      <c r="C15" s="14" t="s">
        <v>3</v>
      </c>
      <c r="D15" s="35">
        <v>10331.675950000001</v>
      </c>
    </row>
    <row r="16" spans="1:109" s="17" customFormat="1" ht="15.75">
      <c r="A16" s="18" t="s">
        <v>20</v>
      </c>
      <c r="B16" s="15" t="s">
        <v>21</v>
      </c>
      <c r="C16" s="14" t="s">
        <v>3</v>
      </c>
      <c r="D16" s="35">
        <v>3198.2309399999995</v>
      </c>
    </row>
    <row r="17" spans="1:4" s="19" customFormat="1" ht="15.75">
      <c r="A17" s="18" t="s">
        <v>22</v>
      </c>
      <c r="B17" s="15" t="s">
        <v>23</v>
      </c>
      <c r="C17" s="14" t="s">
        <v>3</v>
      </c>
      <c r="D17" s="35">
        <f>+D18+D19+D20+D21+D22+D23</f>
        <v>10565.30495</v>
      </c>
    </row>
    <row r="18" spans="1:4" s="17" customFormat="1" ht="15.75">
      <c r="A18" s="20" t="s">
        <v>24</v>
      </c>
      <c r="B18" s="21" t="s">
        <v>25</v>
      </c>
      <c r="C18" s="14" t="s">
        <v>3</v>
      </c>
      <c r="D18" s="35">
        <v>336.85671000000002</v>
      </c>
    </row>
    <row r="19" spans="1:4" s="17" customFormat="1" ht="15.75">
      <c r="A19" s="20" t="s">
        <v>26</v>
      </c>
      <c r="B19" s="21" t="s">
        <v>27</v>
      </c>
      <c r="C19" s="14" t="s">
        <v>3</v>
      </c>
      <c r="D19" s="35">
        <v>5887.4456700000001</v>
      </c>
    </row>
    <row r="20" spans="1:4" s="17" customFormat="1" ht="15.75">
      <c r="A20" s="20" t="s">
        <v>28</v>
      </c>
      <c r="B20" s="21" t="s">
        <v>29</v>
      </c>
      <c r="C20" s="14" t="s">
        <v>3</v>
      </c>
      <c r="D20" s="35">
        <v>1633.7133000000001</v>
      </c>
    </row>
    <row r="21" spans="1:4" s="17" customFormat="1" ht="15.75">
      <c r="A21" s="20" t="s">
        <v>30</v>
      </c>
      <c r="B21" s="21" t="s">
        <v>31</v>
      </c>
      <c r="C21" s="14" t="s">
        <v>3</v>
      </c>
      <c r="D21" s="35">
        <v>952.06353000000001</v>
      </c>
    </row>
    <row r="22" spans="1:4" s="17" customFormat="1" ht="15.75">
      <c r="A22" s="20" t="s">
        <v>32</v>
      </c>
      <c r="B22" s="21" t="s">
        <v>33</v>
      </c>
      <c r="C22" s="14" t="s">
        <v>3</v>
      </c>
      <c r="D22" s="35">
        <v>401.01654000000002</v>
      </c>
    </row>
    <row r="23" spans="1:4" s="17" customFormat="1" ht="15.75">
      <c r="A23" s="20" t="s">
        <v>34</v>
      </c>
      <c r="B23" s="21" t="s">
        <v>35</v>
      </c>
      <c r="C23" s="14" t="s">
        <v>3</v>
      </c>
      <c r="D23" s="35">
        <v>1354.2092</v>
      </c>
    </row>
    <row r="24" spans="1:4" s="17" customFormat="1" ht="15.75">
      <c r="A24" s="18" t="s">
        <v>36</v>
      </c>
      <c r="B24" s="15" t="s">
        <v>37</v>
      </c>
      <c r="C24" s="14" t="s">
        <v>3</v>
      </c>
      <c r="D24" s="35">
        <f>+D25+D26</f>
        <v>39972.01991000001</v>
      </c>
    </row>
    <row r="25" spans="1:4" s="17" customFormat="1" ht="15.75">
      <c r="A25" s="20" t="s">
        <v>38</v>
      </c>
      <c r="B25" s="21" t="s">
        <v>39</v>
      </c>
      <c r="C25" s="14" t="s">
        <v>3</v>
      </c>
      <c r="D25" s="35">
        <v>29199.560544255008</v>
      </c>
    </row>
    <row r="26" spans="1:4" s="17" customFormat="1" ht="15.75">
      <c r="A26" s="20" t="s">
        <v>40</v>
      </c>
      <c r="B26" s="21" t="s">
        <v>41</v>
      </c>
      <c r="C26" s="14" t="s">
        <v>3</v>
      </c>
      <c r="D26" s="35">
        <v>10772.459365745004</v>
      </c>
    </row>
    <row r="27" spans="1:4" s="17" customFormat="1" ht="15.75">
      <c r="A27" s="18" t="s">
        <v>42</v>
      </c>
      <c r="B27" s="15" t="s">
        <v>43</v>
      </c>
      <c r="C27" s="14" t="s">
        <v>3</v>
      </c>
      <c r="D27" s="35">
        <f>+D28+D36+D39+D43+D44+D49</f>
        <v>6209.8692900000005</v>
      </c>
    </row>
    <row r="28" spans="1:4" s="17" customFormat="1" ht="15.75">
      <c r="A28" s="20" t="s">
        <v>44</v>
      </c>
      <c r="B28" s="15" t="s">
        <v>45</v>
      </c>
      <c r="C28" s="14" t="s">
        <v>3</v>
      </c>
      <c r="D28" s="35">
        <f>+D29+D30+D31+D32+D33+D34+D35</f>
        <v>2210.3810200000003</v>
      </c>
    </row>
    <row r="29" spans="1:4" s="17" customFormat="1" ht="15.75">
      <c r="A29" s="14" t="s">
        <v>46</v>
      </c>
      <c r="B29" s="21" t="s">
        <v>47</v>
      </c>
      <c r="C29" s="14" t="s">
        <v>3</v>
      </c>
      <c r="D29" s="35">
        <v>875.05469999999991</v>
      </c>
    </row>
    <row r="30" spans="1:4" s="17" customFormat="1" ht="15.75">
      <c r="A30" s="14" t="s">
        <v>48</v>
      </c>
      <c r="B30" s="21" t="s">
        <v>49</v>
      </c>
      <c r="C30" s="14" t="s">
        <v>3</v>
      </c>
      <c r="D30" s="35">
        <v>701.7799</v>
      </c>
    </row>
    <row r="31" spans="1:4" s="17" customFormat="1" ht="15.75">
      <c r="A31" s="14" t="s">
        <v>50</v>
      </c>
      <c r="B31" s="21" t="s">
        <v>51</v>
      </c>
      <c r="C31" s="14" t="s">
        <v>3</v>
      </c>
      <c r="D31" s="35">
        <v>0</v>
      </c>
    </row>
    <row r="32" spans="1:4" s="17" customFormat="1" ht="15.75">
      <c r="A32" s="14" t="s">
        <v>52</v>
      </c>
      <c r="B32" s="21" t="s">
        <v>53</v>
      </c>
      <c r="C32" s="14" t="s">
        <v>3</v>
      </c>
      <c r="D32" s="35">
        <v>0</v>
      </c>
    </row>
    <row r="33" spans="1:4" s="17" customFormat="1" ht="15.75">
      <c r="A33" s="14" t="s">
        <v>54</v>
      </c>
      <c r="B33" s="21" t="s">
        <v>55</v>
      </c>
      <c r="C33" s="14" t="s">
        <v>3</v>
      </c>
      <c r="D33" s="35">
        <v>531.20120000000009</v>
      </c>
    </row>
    <row r="34" spans="1:4" s="17" customFormat="1" ht="15.75">
      <c r="A34" s="14" t="s">
        <v>56</v>
      </c>
      <c r="B34" s="21" t="s">
        <v>57</v>
      </c>
      <c r="C34" s="14" t="s">
        <v>3</v>
      </c>
      <c r="D34" s="35">
        <v>0</v>
      </c>
    </row>
    <row r="35" spans="1:4" s="17" customFormat="1" ht="15.75">
      <c r="A35" s="14" t="s">
        <v>58</v>
      </c>
      <c r="B35" s="21" t="s">
        <v>59</v>
      </c>
      <c r="C35" s="14" t="s">
        <v>3</v>
      </c>
      <c r="D35" s="35">
        <v>102.34522</v>
      </c>
    </row>
    <row r="36" spans="1:4" s="17" customFormat="1" ht="15.75">
      <c r="A36" s="20" t="s">
        <v>60</v>
      </c>
      <c r="B36" s="15" t="s">
        <v>61</v>
      </c>
      <c r="C36" s="14" t="s">
        <v>3</v>
      </c>
      <c r="D36" s="35">
        <f>+D37+D38</f>
        <v>0</v>
      </c>
    </row>
    <row r="37" spans="1:4" s="17" customFormat="1" ht="15.75">
      <c r="A37" s="14" t="s">
        <v>62</v>
      </c>
      <c r="B37" s="21" t="s">
        <v>63</v>
      </c>
      <c r="C37" s="14" t="s">
        <v>3</v>
      </c>
      <c r="D37" s="35">
        <v>0</v>
      </c>
    </row>
    <row r="38" spans="1:4" s="17" customFormat="1" ht="15.75">
      <c r="A38" s="14" t="s">
        <v>64</v>
      </c>
      <c r="B38" s="21" t="s">
        <v>65</v>
      </c>
      <c r="C38" s="14" t="s">
        <v>3</v>
      </c>
      <c r="D38" s="35">
        <v>0</v>
      </c>
    </row>
    <row r="39" spans="1:4" s="17" customFormat="1" ht="15.75">
      <c r="A39" s="20" t="s">
        <v>66</v>
      </c>
      <c r="B39" s="15" t="s">
        <v>67</v>
      </c>
      <c r="C39" s="14" t="s">
        <v>3</v>
      </c>
      <c r="D39" s="35">
        <f>+D40+D41+D42</f>
        <v>420.64690999999999</v>
      </c>
    </row>
    <row r="40" spans="1:4" s="17" customFormat="1" ht="15.75">
      <c r="A40" s="14" t="s">
        <v>68</v>
      </c>
      <c r="B40" s="21" t="s">
        <v>69</v>
      </c>
      <c r="C40" s="14" t="s">
        <v>3</v>
      </c>
      <c r="D40" s="35">
        <v>0</v>
      </c>
    </row>
    <row r="41" spans="1:4" s="17" customFormat="1" ht="15.75">
      <c r="A41" s="14" t="s">
        <v>70</v>
      </c>
      <c r="B41" s="21" t="s">
        <v>71</v>
      </c>
      <c r="C41" s="14" t="s">
        <v>3</v>
      </c>
      <c r="D41" s="35">
        <v>379.97627</v>
      </c>
    </row>
    <row r="42" spans="1:4" s="17" customFormat="1" ht="15.75">
      <c r="A42" s="14" t="s">
        <v>72</v>
      </c>
      <c r="B42" s="21" t="s">
        <v>73</v>
      </c>
      <c r="C42" s="14" t="s">
        <v>3</v>
      </c>
      <c r="D42" s="35">
        <v>40.670639999999992</v>
      </c>
    </row>
    <row r="43" spans="1:4" s="19" customFormat="1" ht="15.75">
      <c r="A43" s="20" t="s">
        <v>74</v>
      </c>
      <c r="B43" s="15" t="s">
        <v>75</v>
      </c>
      <c r="C43" s="14" t="s">
        <v>3</v>
      </c>
      <c r="D43" s="35">
        <v>1082.7370000000001</v>
      </c>
    </row>
    <row r="44" spans="1:4" s="17" customFormat="1" ht="15.75">
      <c r="A44" s="20" t="s">
        <v>76</v>
      </c>
      <c r="B44" s="15" t="s">
        <v>77</v>
      </c>
      <c r="C44" s="14" t="s">
        <v>3</v>
      </c>
      <c r="D44" s="35">
        <f>+D45+D46+D47+D48</f>
        <v>351.34315000000004</v>
      </c>
    </row>
    <row r="45" spans="1:4" s="17" customFormat="1" ht="15.75">
      <c r="A45" s="14" t="s">
        <v>78</v>
      </c>
      <c r="B45" s="21" t="s">
        <v>79</v>
      </c>
      <c r="C45" s="14" t="s">
        <v>3</v>
      </c>
      <c r="D45" s="35">
        <v>46.919150000000002</v>
      </c>
    </row>
    <row r="46" spans="1:4" s="17" customFormat="1" ht="15.75">
      <c r="A46" s="14" t="s">
        <v>80</v>
      </c>
      <c r="B46" s="21" t="s">
        <v>81</v>
      </c>
      <c r="C46" s="14" t="s">
        <v>3</v>
      </c>
      <c r="D46" s="35">
        <v>30.896000000000001</v>
      </c>
    </row>
    <row r="47" spans="1:4" s="17" customFormat="1" ht="15.75">
      <c r="A47" s="14" t="s">
        <v>82</v>
      </c>
      <c r="B47" s="21" t="s">
        <v>83</v>
      </c>
      <c r="C47" s="14" t="s">
        <v>3</v>
      </c>
      <c r="D47" s="35">
        <v>273.52800000000002</v>
      </c>
    </row>
    <row r="48" spans="1:4" s="17" customFormat="1" ht="15.75">
      <c r="A48" s="14" t="s">
        <v>84</v>
      </c>
      <c r="B48" s="21" t="s">
        <v>85</v>
      </c>
      <c r="C48" s="14" t="s">
        <v>3</v>
      </c>
      <c r="D48" s="35">
        <v>0</v>
      </c>
    </row>
    <row r="49" spans="1:4" s="17" customFormat="1" ht="15.75">
      <c r="A49" s="20" t="s">
        <v>86</v>
      </c>
      <c r="B49" s="15" t="s">
        <v>87</v>
      </c>
      <c r="C49" s="14" t="s">
        <v>3</v>
      </c>
      <c r="D49" s="35">
        <f>+D50+D51+D52+D53</f>
        <v>2144.7612100000001</v>
      </c>
    </row>
    <row r="50" spans="1:4" s="17" customFormat="1" ht="15.75">
      <c r="A50" s="14" t="s">
        <v>88</v>
      </c>
      <c r="B50" s="21" t="s">
        <v>89</v>
      </c>
      <c r="C50" s="14" t="s">
        <v>3</v>
      </c>
      <c r="D50" s="35">
        <v>306.33117000000004</v>
      </c>
    </row>
    <row r="51" spans="1:4" s="17" customFormat="1" ht="15.75">
      <c r="A51" s="14" t="s">
        <v>90</v>
      </c>
      <c r="B51" s="21" t="s">
        <v>91</v>
      </c>
      <c r="C51" s="14" t="s">
        <v>3</v>
      </c>
      <c r="D51" s="35">
        <v>125.35828000000001</v>
      </c>
    </row>
    <row r="52" spans="1:4" s="17" customFormat="1" ht="15.75">
      <c r="A52" s="14" t="s">
        <v>92</v>
      </c>
      <c r="B52" s="21" t="s">
        <v>93</v>
      </c>
      <c r="C52" s="14" t="s">
        <v>3</v>
      </c>
      <c r="D52" s="35">
        <v>893.29270999999994</v>
      </c>
    </row>
    <row r="53" spans="1:4" s="17" customFormat="1" ht="15.75">
      <c r="A53" s="14" t="s">
        <v>94</v>
      </c>
      <c r="B53" s="21" t="s">
        <v>95</v>
      </c>
      <c r="C53" s="14" t="s">
        <v>3</v>
      </c>
      <c r="D53" s="35">
        <v>819.7790500000001</v>
      </c>
    </row>
    <row r="54" spans="1:4" s="17" customFormat="1" ht="15.75">
      <c r="A54" s="14">
        <v>2</v>
      </c>
      <c r="B54" s="15" t="s">
        <v>96</v>
      </c>
      <c r="C54" s="14" t="s">
        <v>3</v>
      </c>
      <c r="D54" s="35">
        <v>0</v>
      </c>
    </row>
    <row r="55" spans="1:4" s="17" customFormat="1" ht="15.75">
      <c r="A55" s="14">
        <v>3</v>
      </c>
      <c r="B55" s="15" t="s">
        <v>97</v>
      </c>
      <c r="C55" s="14" t="s">
        <v>3</v>
      </c>
      <c r="D55" s="35">
        <f>+D56+D57+D58+D59</f>
        <v>166.59806</v>
      </c>
    </row>
    <row r="56" spans="1:4" s="23" customFormat="1" ht="15.75">
      <c r="A56" s="18" t="s">
        <v>98</v>
      </c>
      <c r="B56" s="15" t="s">
        <v>99</v>
      </c>
      <c r="C56" s="14" t="s">
        <v>3</v>
      </c>
      <c r="D56" s="35">
        <v>20.923240000000003</v>
      </c>
    </row>
    <row r="57" spans="1:4" s="23" customFormat="1" ht="15.75">
      <c r="A57" s="18" t="s">
        <v>100</v>
      </c>
      <c r="B57" s="15" t="s">
        <v>101</v>
      </c>
      <c r="C57" s="14" t="s">
        <v>3</v>
      </c>
      <c r="D57" s="35">
        <v>0</v>
      </c>
    </row>
    <row r="58" spans="1:4" s="23" customFormat="1" ht="15.75">
      <c r="A58" s="18" t="s">
        <v>102</v>
      </c>
      <c r="B58" s="15" t="s">
        <v>103</v>
      </c>
      <c r="C58" s="14" t="s">
        <v>3</v>
      </c>
      <c r="D58" s="35">
        <v>23.4</v>
      </c>
    </row>
    <row r="59" spans="1:4" s="23" customFormat="1" ht="15.75">
      <c r="A59" s="18" t="s">
        <v>104</v>
      </c>
      <c r="B59" s="15" t="s">
        <v>105</v>
      </c>
      <c r="C59" s="14" t="s">
        <v>3</v>
      </c>
      <c r="D59" s="35">
        <v>122.27482000000001</v>
      </c>
    </row>
    <row r="60" spans="1:4" s="23" customFormat="1" ht="15.75">
      <c r="A60" s="14">
        <v>4</v>
      </c>
      <c r="B60" s="15" t="s">
        <v>106</v>
      </c>
      <c r="C60" s="14" t="s">
        <v>3</v>
      </c>
      <c r="D60" s="35">
        <f>+D61+D62+D63</f>
        <v>0</v>
      </c>
    </row>
    <row r="61" spans="1:4" s="17" customFormat="1" ht="15.75">
      <c r="A61" s="18" t="s">
        <v>107</v>
      </c>
      <c r="B61" s="15" t="s">
        <v>108</v>
      </c>
      <c r="C61" s="14" t="s">
        <v>3</v>
      </c>
      <c r="D61" s="35">
        <v>0</v>
      </c>
    </row>
    <row r="62" spans="1:4" s="17" customFormat="1" ht="15.75">
      <c r="A62" s="18" t="s">
        <v>109</v>
      </c>
      <c r="B62" s="15" t="s">
        <v>110</v>
      </c>
      <c r="C62" s="14" t="s">
        <v>3</v>
      </c>
      <c r="D62" s="35">
        <v>0</v>
      </c>
    </row>
    <row r="63" spans="1:4" s="17" customFormat="1" ht="15.75">
      <c r="A63" s="18" t="s">
        <v>111</v>
      </c>
      <c r="B63" s="15" t="s">
        <v>112</v>
      </c>
      <c r="C63" s="14" t="s">
        <v>3</v>
      </c>
      <c r="D63" s="35">
        <v>0</v>
      </c>
    </row>
    <row r="64" spans="1:4" ht="15.75">
      <c r="A64" s="13">
        <v>5</v>
      </c>
      <c r="B64" s="24" t="s">
        <v>113</v>
      </c>
      <c r="C64" s="13" t="s">
        <v>3</v>
      </c>
      <c r="D64" s="35">
        <v>36.418705000000003</v>
      </c>
    </row>
    <row r="65" spans="1:4" ht="15.75">
      <c r="A65" s="13">
        <v>6</v>
      </c>
      <c r="B65" s="24" t="s">
        <v>114</v>
      </c>
      <c r="C65" s="13" t="s">
        <v>3</v>
      </c>
      <c r="D65" s="32">
        <f>+'[3]расшиф 90'!$O$16/1000</f>
        <v>94595.270999999993</v>
      </c>
    </row>
    <row r="66" spans="1:4" ht="15.75" customHeight="1">
      <c r="A66" s="39" t="s">
        <v>115</v>
      </c>
      <c r="B66" s="40"/>
      <c r="C66" s="40"/>
      <c r="D66" s="40"/>
    </row>
    <row r="67" spans="1:4" ht="31.5">
      <c r="A67" s="13">
        <v>1</v>
      </c>
      <c r="B67" s="24" t="s">
        <v>116</v>
      </c>
      <c r="C67" s="13" t="s">
        <v>117</v>
      </c>
      <c r="D67" s="33">
        <f>+'[4]ЛПУМГ ЛУ'!$D$94</f>
        <v>9</v>
      </c>
    </row>
    <row r="68" spans="1:4" ht="15.75">
      <c r="A68" s="13">
        <v>2</v>
      </c>
      <c r="B68" s="24" t="s">
        <v>118</v>
      </c>
      <c r="C68" s="13" t="s">
        <v>4</v>
      </c>
      <c r="D68" s="34">
        <v>59.2</v>
      </c>
    </row>
    <row r="69" spans="1:4" ht="15.75">
      <c r="A69" s="13">
        <v>3</v>
      </c>
      <c r="B69" s="24" t="s">
        <v>119</v>
      </c>
      <c r="C69" s="13" t="s">
        <v>120</v>
      </c>
      <c r="D69" s="33">
        <v>12</v>
      </c>
    </row>
    <row r="70" spans="1:4" ht="15.75">
      <c r="A70" s="13">
        <v>4</v>
      </c>
      <c r="B70" s="24" t="s">
        <v>121</v>
      </c>
      <c r="C70" s="13" t="s">
        <v>117</v>
      </c>
      <c r="D70" s="33"/>
    </row>
    <row r="71" spans="1:4" ht="15.75">
      <c r="A71" s="13">
        <v>5</v>
      </c>
      <c r="B71" s="24" t="s">
        <v>122</v>
      </c>
      <c r="C71" s="13" t="s">
        <v>5</v>
      </c>
      <c r="D71" s="33"/>
    </row>
    <row r="72" spans="1:4" ht="15.75">
      <c r="A72" s="13">
        <v>6</v>
      </c>
      <c r="B72" s="24" t="s">
        <v>123</v>
      </c>
      <c r="C72" s="13" t="s">
        <v>117</v>
      </c>
      <c r="D72" s="33">
        <v>1</v>
      </c>
    </row>
    <row r="74" spans="1:4" ht="50.25" customHeight="1"/>
    <row r="78" spans="1:4" s="31" customFormat="1">
      <c r="A78" s="29"/>
      <c r="B78" s="29"/>
      <c r="C78" s="29"/>
      <c r="D78" s="30"/>
    </row>
    <row r="79" spans="1:4">
      <c r="A79" s="29"/>
    </row>
  </sheetData>
  <mergeCells count="9">
    <mergeCell ref="A9:D9"/>
    <mergeCell ref="A10:D10"/>
    <mergeCell ref="A66:D66"/>
    <mergeCell ref="A8:D8"/>
    <mergeCell ref="C5:D5"/>
    <mergeCell ref="A6:D6"/>
    <mergeCell ref="A7:D7"/>
    <mergeCell ref="BR7:CA7"/>
    <mergeCell ref="CB7:CD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МГ Центр</vt:lpstr>
      <vt:lpstr>МГ Ленск</vt:lpstr>
      <vt:lpstr>'МГ Ленск'!Заголовки_для_печати</vt:lpstr>
      <vt:lpstr>'МГ Центр'!Заголовки_для_печати</vt:lpstr>
      <vt:lpstr>'МГ Ленск'!Область_печати</vt:lpstr>
      <vt:lpstr>'МГ Центр'!Область_печати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Оконешникова Ирина Александровна</cp:lastModifiedBy>
  <cp:lastPrinted>2019-07-25T07:33:15Z</cp:lastPrinted>
  <dcterms:created xsi:type="dcterms:W3CDTF">2014-07-30T04:42:18Z</dcterms:created>
  <dcterms:modified xsi:type="dcterms:W3CDTF">2019-07-25T07:51:25Z</dcterms:modified>
</cp:coreProperties>
</file>